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8960" windowHeight="11760" activeTab="4"/>
  </bookViews>
  <sheets>
    <sheet name="งบกลาง" sheetId="1" r:id="rId1"/>
    <sheet name="สำนักปลัดเทศบาล" sheetId="2" r:id="rId2"/>
    <sheet name="กองคลัง" sheetId="3" r:id="rId3"/>
    <sheet name="กองสาธารณสุขฯ" sheetId="4" r:id="rId4"/>
    <sheet name="กองช่าง" sheetId="5" r:id="rId5"/>
  </sheets>
  <externalReferences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F246" i="5"/>
  <c r="F203" s="1"/>
  <c r="F202" s="1"/>
  <c r="F209"/>
  <c r="F204"/>
  <c r="F189"/>
  <c r="F125"/>
  <c r="F111"/>
  <c r="F93"/>
  <c r="F79"/>
  <c r="F78" s="1"/>
  <c r="F52" s="1"/>
  <c r="F53"/>
  <c r="F44"/>
  <c r="F31"/>
  <c r="F17"/>
  <c r="F11"/>
  <c r="F10" s="1"/>
  <c r="F9" s="1"/>
  <c r="F275" i="4"/>
  <c r="F269"/>
  <c r="F255" s="1"/>
  <c r="F254" s="1"/>
  <c r="F253" s="1"/>
  <c r="F256"/>
  <c r="F242"/>
  <c r="F181"/>
  <c r="F168"/>
  <c r="F108"/>
  <c r="F95"/>
  <c r="F73"/>
  <c r="F72"/>
  <c r="F45"/>
  <c r="F44" s="1"/>
  <c r="F36"/>
  <c r="F26"/>
  <c r="F15"/>
  <c r="F10" s="1"/>
  <c r="F9" s="1"/>
  <c r="F8" s="1"/>
  <c r="F7" s="1"/>
  <c r="F152" i="3"/>
  <c r="F151" s="1"/>
  <c r="F142"/>
  <c r="F130"/>
  <c r="F106"/>
  <c r="F93"/>
  <c r="F85"/>
  <c r="F73" s="1"/>
  <c r="F45"/>
  <c r="F37"/>
  <c r="F27"/>
  <c r="F16"/>
  <c r="F11" s="1"/>
  <c r="F10" s="1"/>
  <c r="F680" i="2"/>
  <c r="F654"/>
  <c r="F644"/>
  <c r="F628"/>
  <c r="F602"/>
  <c r="F601" s="1"/>
  <c r="H579"/>
  <c r="H570"/>
  <c r="H569"/>
  <c r="H563"/>
  <c r="H557"/>
  <c r="H550"/>
  <c r="H543"/>
  <c r="H535"/>
  <c r="H528"/>
  <c r="H521"/>
  <c r="H514"/>
  <c r="H507"/>
  <c r="H500"/>
  <c r="F487"/>
  <c r="H487" s="1"/>
  <c r="H580" s="1"/>
  <c r="F486"/>
  <c r="F465"/>
  <c r="F448"/>
  <c r="H427"/>
  <c r="F377"/>
  <c r="F363"/>
  <c r="F334" s="1"/>
  <c r="H318"/>
  <c r="H312"/>
  <c r="H307"/>
  <c r="H296"/>
  <c r="H290"/>
  <c r="H282"/>
  <c r="H277"/>
  <c r="H273"/>
  <c r="H268"/>
  <c r="H262"/>
  <c r="H255"/>
  <c r="H244"/>
  <c r="H237"/>
  <c r="H231"/>
  <c r="H211"/>
  <c r="H205"/>
  <c r="H199"/>
  <c r="H193"/>
  <c r="H187"/>
  <c r="H183"/>
  <c r="H176"/>
  <c r="H165"/>
  <c r="H164"/>
  <c r="H140"/>
  <c r="H135"/>
  <c r="H127"/>
  <c r="F126"/>
  <c r="F115"/>
  <c r="F110"/>
  <c r="F102" s="1"/>
  <c r="F96"/>
  <c r="F85"/>
  <c r="F82"/>
  <c r="F62" s="1"/>
  <c r="F64"/>
  <c r="F55"/>
  <c r="F54" s="1"/>
  <c r="F48"/>
  <c r="F44"/>
  <c r="F43" s="1"/>
  <c r="F38"/>
  <c r="F31"/>
  <c r="F26"/>
  <c r="F21" s="1"/>
  <c r="F17"/>
  <c r="F12"/>
  <c r="F22" i="1"/>
  <c r="F11" s="1"/>
  <c r="F6" s="1"/>
  <c r="F7" i="5" l="1"/>
  <c r="F149" i="3"/>
  <c r="F150"/>
  <c r="F44"/>
  <c r="F9" s="1"/>
  <c r="F7" s="1"/>
  <c r="F11" i="2"/>
  <c r="F10" s="1"/>
  <c r="F599"/>
  <c r="F600"/>
  <c r="F61"/>
  <c r="F9" s="1"/>
  <c r="F7" s="1"/>
  <c r="F101"/>
</calcChain>
</file>

<file path=xl/sharedStrings.xml><?xml version="1.0" encoding="utf-8"?>
<sst xmlns="http://schemas.openxmlformats.org/spreadsheetml/2006/main" count="2045" uniqueCount="1009">
  <si>
    <t>รายละเอียดงบประมาณรายจ่ายทั่วไป  ประจำปีงบประมาณ  พ.ศ. 2556</t>
  </si>
  <si>
    <t>เทศบาลตำบลแวงใหญ่</t>
  </si>
  <si>
    <t>อำเภอแวงใหญ่  จังหวัดขอนแก่น</t>
  </si>
  <si>
    <t>รายจ่ายงบกลาง</t>
  </si>
  <si>
    <t>***********</t>
  </si>
  <si>
    <t>รายจ่ายงบกลาง  ตั้งไว้  รวม</t>
  </si>
  <si>
    <t>บาท แยกเป็น</t>
  </si>
  <si>
    <t>1.   ประเภทค่าชำระหนี้เงินกู้และดอกเบี้ย</t>
  </si>
  <si>
    <t>ตั้งไว้</t>
  </si>
  <si>
    <t>บาท</t>
  </si>
  <si>
    <t>เพื่อจ่ายเป็นค่าชำระหนี้เงินกู้ธนาคารกรุงไทย จำกัด (มหาชน)  จำนวน  800,000.-  บาท     แยกเป็น</t>
  </si>
  <si>
    <t>ต้นเงิน   549,000.-  บาท   ดอกเบี้ย   251,000.-  บาท</t>
  </si>
  <si>
    <t>ตั้งจ่ายจากเงินรายได้   (ปรากฎในแผนงานงบกลาง  00410    งานงบกลาง  00411)</t>
  </si>
  <si>
    <t xml:space="preserve">2.   ประเภทรายจ่ายตามข้อผูกพัน </t>
  </si>
  <si>
    <t>- ค่าบำรุงสมาคมสันนิบาตเทศบาล</t>
  </si>
  <si>
    <t>เพื่อจ่ายเป็นค่าบำรุงสมาคมสันนิบาตเทศบาลแห่งประเทศไทย  ตามข้อบังคับสันนิบาตฯ    โดยคำนวน</t>
  </si>
  <si>
    <t>ร้อยละเศษหนึ่งส่วนหกของงบประมาณรายรับจริงปีที่ผ่านมาหรือ (0.00167) ยกเว้นเงินกู้ เงินจ่ายขาด</t>
  </si>
  <si>
    <t>เงินสะสมและเงินอุดหนุนทั่วไป</t>
  </si>
  <si>
    <t>ตั้งจ่ายจากเงินรายได้  (ปรากฎในแผนงานงบกลาง  00410    งานงบกลาง  00411)</t>
  </si>
  <si>
    <t xml:space="preserve">- ค่าใช้จ่ายในการจราจร  </t>
  </si>
  <si>
    <t>เพื่อจ่ายเป็นค่าใช้จ่ายในการจัดการจราจรในเขตเทศบาล  เช่น ค่าติดตั้งสัญญาณไฟจราจร แผงเหล็ก ป้ายจราจร</t>
  </si>
  <si>
    <t>สีทาถนนและวัสดุอุปกรณ์อื่นที่จำเป็นในการจัดการจราจร รวมทั้งค่าใช้จ่ายอื่น ๆ เกี่ยวกับการจราจร</t>
  </si>
  <si>
    <t>- เงินสมทบกองทุนบำเหน็จบำนาญของข้าราชการส่วนท้องถิ่น (กบท.)</t>
  </si>
  <si>
    <t>เพื่อจ่ายสมทบกองทุนบำเหน็จบำนาญข้าราชการส่วนท้องถิ่นตามกฎหมายโดยคำนวนตั้งจ่ายในอัตรา</t>
  </si>
  <si>
    <t>ร้อยละสองของรายได้ประจำปีตามงบประมาณรายจ่ายทั่วไป  (ไม่รวมรายได้จากพันธบัตร เงินกู้    เงิน</t>
  </si>
  <si>
    <t>ที่มีผู้อุทิศให้และเงินอุดหนุนทั่วไป)</t>
  </si>
  <si>
    <t xml:space="preserve">- เงินสมทบกองทุนประกันสังคม </t>
  </si>
  <si>
    <t>เพื่อจ่ายเป็นเงินสมทบกองทุนประกันสังคมของพนักงานจ้างเทศบาล    ให้แก่สำนักงานประกันสังคมจังหวัด</t>
  </si>
  <si>
    <t xml:space="preserve">ขอนแก่นโดยคำนวนตั้งจ่ายในอัตราร้อยละ   10    ของอัตราค่าจ้าง  </t>
  </si>
  <si>
    <t>ตั้งจ่ายจากเงินรายได้   (ปรากฎในแผนงานงบกลาง  00410  งานงบกลาง  00411)</t>
  </si>
  <si>
    <t xml:space="preserve"> </t>
  </si>
  <si>
    <t xml:space="preserve">- เงินทุนการศึกษา </t>
  </si>
  <si>
    <t xml:space="preserve">(1) เพื่อจ่ายเป็นเงินทุนการศึกษาให้แก่ผู้บริหารท้องถิ่นและเจ้าหน้าที่ท้องถิ่น    ในระดับปริญญาโท </t>
  </si>
  <si>
    <t xml:space="preserve">จำนวน  4  คน ๆ ละ  60,000.- บาท/ปี และในระดับปริญญาตรี  จำนวน 2  คน ๆ  ละ 33,000.-บาทต่อปี  </t>
  </si>
  <si>
    <t>รวมตั้งจ่าย   306,000.-  บาท</t>
  </si>
  <si>
    <t>ตั้งจ่ายจากเงินรายได้  (ปรากฎในแผนงานงบกลาง  00410  งานงบกลาง  00411)</t>
  </si>
  <si>
    <t xml:space="preserve">(2) เพื่อจ่ายเป็นทุนการศึกษาให้แก่นักศึกษาผู้ด้อยโอกาส   โดยเป็นผู้มีสิทธิขอรับทุน ตามหนังสือที่ </t>
  </si>
  <si>
    <t>มท 0808.2/ว 1365  ลงวันที่ 30 เมษายน  2550 และได้รับคัดเลือกให้เป็นผู้มีสิทธิขอรับทุนในระดับ</t>
  </si>
  <si>
    <t>ปริญญาตรี จำนวน 1 ราย ตั้งไว้จำนวน  23,000.- บาท</t>
  </si>
  <si>
    <t>- เงินสมทบกองทุนสวัสดิการชุมชน</t>
  </si>
  <si>
    <t>เพื่อจ่ายเป็นเงินสมทบกองทุนสวัสดิการชุมชน ให้คณะกรรมการกองทุนสวัสดิการชุมชนดำเนินงานพัฒนา</t>
  </si>
  <si>
    <t>กองทุน  ตามหนังสือด่วนที่สุดที่ มท 0891.4/ว 2502  ลงวันที่  20  สิงหาคม  พ.ศ.  2553</t>
  </si>
  <si>
    <t xml:space="preserve">3. ประเภทเงินสำรองจ่าย </t>
  </si>
  <si>
    <t>เพื่อจ่ายเป็นเงินสำรองจ่ายกรณีฉุกเฉินหรือจำเป็นของหน่วยงาน ที่ไม่ได้ตั้งงบประมาณไว้หรือค่าใช้จ่ายในการ</t>
  </si>
  <si>
    <t>ช่วยเหลือประชาชนหรือแก้ไขปัญหา กรณีที่จำเป็น ฉุกเฉิน มีสาธารณภัยเกิดขึ้นกับประชาชน เช่น อัคคีภัย</t>
  </si>
  <si>
    <t>อุทกภัย  วาตภัย ภัยแล้งและภัยหนาว เป็นต้น</t>
  </si>
  <si>
    <t>4. เบี้ยยังชีพผู้ป่วยเอดส์</t>
  </si>
  <si>
    <t>เพื่อจ่ายเป็นค่าเบี้ยยังชีพผู้ป่วยเอดส์ที่แพทย์ได้รับรองและทำการวิจัยแล้ว และมีความเป็นอยู่ที่ยากจนหรือถูกทอด</t>
  </si>
  <si>
    <t>ทิ้งขาดผู้อุปการะดูแล ไม่สามารถประกอบอาชีพเลี้ยงตนเองได้ จำนวน 6 คน คนละ 500.- บาท/เดือน คำนวณ</t>
  </si>
  <si>
    <t>ตั้งจ่ายจำนวน 12 เดือน</t>
  </si>
  <si>
    <t>ตั้งจ่ายจากเงินอุดหนุนทั่วไป (ปรากฎในแผนงานงบกลาง  00410  งานงบกลาง  00411)</t>
  </si>
  <si>
    <t>5.  เงินช่วยเหลือค่าทำศพ</t>
  </si>
  <si>
    <t>เพื่อจ่ายเป็นเงินช่วยเหลือค่าทำศพพนักงานเทศบาล ลูกจ้างประจำ พนักงานจ้างเทศบาลที่ตายในระหว่าง</t>
  </si>
  <si>
    <t xml:space="preserve">รับราชการและปฏิบัติหน้าที่ </t>
  </si>
  <si>
    <t>6.  เงินสมทบกองทุนหลักประกันสุขภาพ สปสช.</t>
  </si>
  <si>
    <t xml:space="preserve">เพื่อจ่ายเป็นเงินสมทบกองทุนหลักประกันสุขภาพ สปสช. </t>
  </si>
  <si>
    <t>*************</t>
  </si>
  <si>
    <t>รายจ่ายจำแนกตามแผนงาน</t>
  </si>
  <si>
    <t xml:space="preserve">สำนักปลัดเทศบาล </t>
  </si>
  <si>
    <t>ตั้งงบประมาณรายจ่ายไว้ทั้งสิ้น</t>
  </si>
  <si>
    <r>
      <t xml:space="preserve">บาท </t>
    </r>
    <r>
      <rPr>
        <b/>
        <sz val="16"/>
        <rFont val="TH SarabunPSK"/>
        <family val="2"/>
      </rPr>
      <t xml:space="preserve"> แยกเป็น</t>
    </r>
  </si>
  <si>
    <t>1. รายจ่ายประจำ   ตั้งไว้  รวม</t>
  </si>
  <si>
    <r>
      <t xml:space="preserve">บาท  </t>
    </r>
    <r>
      <rPr>
        <b/>
        <sz val="16"/>
        <rFont val="TH SarabunPSK"/>
        <family val="2"/>
      </rPr>
      <t>แยกเป็น</t>
    </r>
  </si>
  <si>
    <t>1.1  หมวดเงินเดือนและค่าจ้างประจำ                  ตั้งไว้  รวม</t>
  </si>
  <si>
    <t>บาท  แยกเป็น</t>
  </si>
  <si>
    <t>1.1.1  ลักษณะเงินเดือน</t>
  </si>
  <si>
    <t xml:space="preserve">-  เงินเดือนผู้บริหารเทศบาล </t>
  </si>
  <si>
    <t>เพื่อจ่ายเป็นเงินเดือน  ค่าตอบแทนประจำตำแหน่ง  และค่าตอบแทนพิเศษของนายกเทศมนตรี    อัตราเดือนละ</t>
  </si>
  <si>
    <t>35,600.- บาท จำนวน 12 เดือน  และรองนายกเทศมนตรี จำนวน 2 คน อัตราเดือนละ 21,180.- บาท  จำนวน</t>
  </si>
  <si>
    <t>12  เดือน</t>
  </si>
  <si>
    <t>ตั้งจ่ายจากเงินรายได้  (ปรากฎในแผนงานบริหารงานทั่วไป 00110   งานบริหารทั่วไป  00111)</t>
  </si>
  <si>
    <t xml:space="preserve">-  เงินเดือนพนักงาน  </t>
  </si>
  <si>
    <t>เพื่อจ่ายเป็นเงินเดือนพนักงานเทศบาลสามัญ พร้อมทั้งเงินปรับปรุงเงินเดือนประจำปี ของสำนักปลัดเทศบาล</t>
  </si>
  <si>
    <t>ตามแผนอัตรากำลังสามปี  โดยคำนวณตั้งจ่ายไว้ไม่เกิน  12  เดือน</t>
  </si>
  <si>
    <t xml:space="preserve">-  เงินเพิ่มต่าง ๆ  </t>
  </si>
  <si>
    <t>ประกอบด้วย</t>
  </si>
  <si>
    <t>(1)  เงินประจำแหน่งปลัดเทศบาล</t>
  </si>
  <si>
    <t>เพื่อจ่ายเป็นเงินเพิ่มประจำแหน่งปลัดเทศบาล  อัตราเดือนละ 3,500.-  บาท  รวม  12  เดือน</t>
  </si>
  <si>
    <t xml:space="preserve">(2)  เงินเพิ่มค่าครองชีพชั่วคราว </t>
  </si>
  <si>
    <t>เพื่อจ่ายเป็นเงินเพิ่มค่าครองชีพชั่วคราวให้แก่พนักงานเทศบาลที่ปฏิบัติงานในสังกัดสำนักปลัดเทศบาล ตามระเบียบ</t>
  </si>
  <si>
    <t>กระทรวงการคลังว่าด้วยการเบิกจ่ายเงินเพิ่มการครองชีพชั่วคราวของข้าราชการและลูกจ้างประจำของส่วนราชการ</t>
  </si>
  <si>
    <t>พ.ศ. 2548 และแก้ไขเพิ่มเติมถึง (ฉบับที่ 5) พ.ศ. 2555</t>
  </si>
  <si>
    <t>(3)  เงินเพิ่มตามคุณวุฒิ</t>
  </si>
  <si>
    <t xml:space="preserve">เพื่อจ่ายเป็นเงินเพิ่มตามคุณวุฒิให้แก่พนักงานเทศบาลสามัญที่ปฏิบัติงานสังกัดสำนักปลัดเทศบาล ตามประกาศ   </t>
  </si>
  <si>
    <t>หลักเกณฑ์และวิธีการกำหนดอัตราเงินเดือนและจำนวนเงินที่ปรับเพิ่มสำหรับวุฒิที่ ก.พ. หรือคณะกรรมการกลาง</t>
  </si>
  <si>
    <t xml:space="preserve">พนักงานเทศบาลรับรองว่าวุฒินั้นเป็นคุณสมบัติเฉพาะตำแหน่งที่ได้รับแต่งตั้ง (ฉบับที่ 2) ลงวันที่ 22 กันยายน 2554 </t>
  </si>
  <si>
    <t xml:space="preserve">-  เงินเดือนเลขานุการและที่ปรึกษาฯ </t>
  </si>
  <si>
    <t>เพื่อจ่ายเป็นเงินเดือนให้แก่เลขานุการ  อัตราเดือนละ   9,660.-  บาท   จำนวน  12  เดือน และจ่ายเงินเดือน</t>
  </si>
  <si>
    <t>ให้แก่ที่ปรึกษานายกเทศมนตรี  อัตราเดือนละ  6,900.-  บาท   จำนวน  12  เดือน</t>
  </si>
  <si>
    <t>1.1.2  ลักษณะค่าจ้างประจำ</t>
  </si>
  <si>
    <t xml:space="preserve">-  ค่าจ้างลูกจ้างประจำ </t>
  </si>
  <si>
    <t>เพื่อจ่ายเป็นเงินค่าจ้างประจำให้แก่ลูกจ้างประจำ พร้อมเงินปรับปรุงค่าจ้างประจำปีและเงินปรับอัตราค่าจ้างเพิ่มตาม</t>
  </si>
  <si>
    <t>ครม. ให้แก่ลูกจ้างประจำที่สังกัดสำนักปลัดเทศบาล  โดยคำนวนตั้งจ่ายไว้ไม่เกิน  12 เดือน</t>
  </si>
  <si>
    <t>ตั้งจ่ายจากเงินรายได้ (ปรากฏในแผนงานบริหารงานทั่วไป 00110 งานบริหารงานทั่วไป 00111)</t>
  </si>
  <si>
    <t>-  เงินเพิ่มต่าง ๆ</t>
  </si>
  <si>
    <t>เพื่อจ่ายเป็นเงินเพิ่มค่าครองชีพชั่วคราวให้แก่ลูกจ้างประจำ ที่ปฏิบัติงานในสังกัดสำนักปลัดเทศบาล ตามระเบียบ</t>
  </si>
  <si>
    <t>กระทรวงการคลังว่าด้วยเงินเพิ่มการครองชีพชั่วคราวของข้าราชการ   และลูกจ้างประจำของส่วนราชการ  พ.ศ.</t>
  </si>
  <si>
    <t>2548 และแก้ไขเพิ่มเติมถึง (ฉบับที่ 5) พ.ศ.2555</t>
  </si>
  <si>
    <t xml:space="preserve">1.2  หมวดค่าจ้างชั่วคราว  </t>
  </si>
  <si>
    <t xml:space="preserve">-  ค่าจ้างลูกจ้างชั่วคราว </t>
  </si>
  <si>
    <t>เพื่อจ่ายเป็นค่าตอบแทนและเงินเพิ่มค่าครองชีพชั่วคราวให้แก่พนักงานจ้างสังกัดสำนักปลัดเทศบาล โดยคำนวณตั้งจ่าย</t>
  </si>
  <si>
    <t>ไว้ไม่เกิน 12 เดือน ตามระเบียบกระทรวงการคลังว่าด้วยการเบิกจ่ายเงินเพิ่มการครองชีพชั่วคราวของข้าราชการและ</t>
  </si>
  <si>
    <t>ลูกจ้างประจำของส่วนราชการ พ.ศ.2548 และแก้ไขเพิ่มเติมถึง (ฉบับที่ 5) พ.ศ.2555</t>
  </si>
  <si>
    <t>1.3  หมวดค่าตอบแทน  ใช้สอยและวัสดุ</t>
  </si>
  <si>
    <t xml:space="preserve">1.3.1  ลักษณะค่าตอบแทน  </t>
  </si>
  <si>
    <t>-  ประเภทค่าตอบแทนประธานสภาเทศบาล รองประธานสภาเทศบาลและสมาชิกสภาเทศบาล</t>
  </si>
  <si>
    <t xml:space="preserve">บาท  </t>
  </si>
  <si>
    <t>เพื่อจ่ายเป็นค่าตอบแทนประธานสภาเทศบาล  อัตราเดือนละ 15,180.- บาท ค่าตอบแทนรองประธานสภาเทศบาล</t>
  </si>
  <si>
    <t>อัตราเดือนละ 12,420.- บาท  และสมาชิกสภาเทศบาล  อัตราเดือนละ  9,660.- บาท รวมตั้งจ่าย 12 เดือน</t>
  </si>
  <si>
    <t xml:space="preserve">-  ประเภทค่าเบี้ยประชุม </t>
  </si>
  <si>
    <t>เพื่อจ่ายเป็นค่าเบี้ยเลี้ยงประชุมกรรมการของสภาเทศบาลที่สภามอบหมายให้ปฏิบัติหน้าที่ในสมัยประชุมและ</t>
  </si>
  <si>
    <t>นอกสมัยประชุม ซึ่งตามปกติเบิกจ่ายให้วันละ 250.- บาท   และให้ประธานกรรมการได้รับเบี้ยประชุมเพิ่มอีก</t>
  </si>
  <si>
    <t>หนึ่งในสี่ของอัตราเบี้ยประชุม และค่าเบี้ยประชุมสำหรับคณะกรรมการและเจ้าหน้าที่ดำเนินการสอบคัดเลือก</t>
  </si>
  <si>
    <t>-  ประเภทค่าตอบแทนคณะกรรมการสอบสวนทางวินัย</t>
  </si>
  <si>
    <t xml:space="preserve">เพื่อจ่ายเป็นค่าตอบแทนคณะกรรมการสอบสวนทางวินัยข้าราชการ </t>
  </si>
  <si>
    <t>-  ประเภทค่าตอบแทนการปฏบัติงานนอกเวลาราชการ   ตั้งไว้</t>
  </si>
  <si>
    <t>เพื่อจ่ายค่าตอบแทนการปฏิบัติงานนอกเวลาราชการให้แก่พนักงานเทศบาลและลูกจ้าง ที่ต้องมาปฏิบัติงาน</t>
  </si>
  <si>
    <t>นอกเวลาราชการ หรือในวันหยุดราชการ</t>
  </si>
  <si>
    <t xml:space="preserve">-  ประเภทค่าเช่าบ้าน </t>
  </si>
  <si>
    <t>เพื่อจ่ายเป็นค่าเช่าบ้านให้แก่พนักงานเทศบาลของสำนักปลัดเทศบาล ซึ่งมีสิทธิเบิกค่าเช่าบ้านได้ตามระเบียบฯ</t>
  </si>
  <si>
    <t xml:space="preserve">-  ประเภทเงินช่วยเหลือการศึกษาบุตร </t>
  </si>
  <si>
    <t xml:space="preserve">เพื่อจ่ายเป็นค่าช่วยเหลือการศึกษาบุตรให้แก่พนักงานเทศบาล    และลูกจ้างประจำของสำนักปลัดเทศบาล </t>
  </si>
  <si>
    <r>
      <t xml:space="preserve">ซึ่งมีสิทธิเบิกเงินช่วยเหลือการศึกษาบุตรได้ตามระเบียบฯ  </t>
    </r>
    <r>
      <rPr>
        <b/>
        <sz val="16"/>
        <rFont val="TH SarabunPSK"/>
        <family val="2"/>
      </rPr>
      <t xml:space="preserve"> </t>
    </r>
  </si>
  <si>
    <t xml:space="preserve">-  ประเภทเงินช่วยเหลือค่ารักษาพยาบาล </t>
  </si>
  <si>
    <t xml:space="preserve">เพื่อจ่ายเป็นค่าช่วยเหลือค่ารักษาพยาบาลให้แก่พนักงานเทศบาลและลูกจ้างประจำของสำนักปลัดเทศบาล     </t>
  </si>
  <si>
    <t xml:space="preserve">และ บุคคลในครอบครัว ซึ่งมีสิทธิเบิกเงินช่วยเหลือค่ารักษาพยาบาลได้ตามระเบียบฯ </t>
  </si>
  <si>
    <t xml:space="preserve">-  ประเภทเงินบำเหน็จลูกจ้างประจำ </t>
  </si>
  <si>
    <t xml:space="preserve">เพื่อจ่ายเป็นเงินบำเหน็จลูกจ้างประจำ ตำแหน่ง  ภารโรง  จำนวน  1  คน </t>
  </si>
  <si>
    <t xml:space="preserve">-ประเภทเงินประโยชน์ตอบแทนอื่นเป็นกรณีพิเศษ </t>
  </si>
  <si>
    <t>เพื่อจ่ายเป็นเงินประโยชน์ตอบแทนอื่นเป็นกรณีพิเศษ (โบนัส) แก่พนักงานเทศบาลและลูกจ้างเป็นกรณีพิเศษ  ที่สังกัด</t>
  </si>
  <si>
    <t>สำนักปลัดเทศบาล</t>
  </si>
  <si>
    <t xml:space="preserve">1.3.2  ลักษณะค่าใช้สอย    </t>
  </si>
  <si>
    <t>(1)  ประเภท ก. รายจ่ายเพื่อให้ได้มาซึ่งบริการ</t>
  </si>
  <si>
    <t xml:space="preserve">-  ประเภทค่าใช้จ่ายเพื่อให้ได้มาซึ่งบริการ </t>
  </si>
  <si>
    <t>(1)  เพื่อจ่ายเป็นค่าเย็บหนังสือหรือเข้าปกหนังสือ   ค่าซักฟอก   ค่าตักสิ่งปฏิกูล   ค่าระวางบรรทุก ค่าเช่าทรัพย์สิน</t>
  </si>
  <si>
    <t xml:space="preserve"> (นอกจากค่าเช่าบ้าน)   ค่าโฆษณาและเผยแพร่  (รายจ่ายเกี่ยวกับการจ้างเหมาโฆษณาและเผยแพร่ข่าวทางวิทยุ</t>
  </si>
  <si>
    <t>กระจายเสียง  โทรทัศน์  โรงมหรสพหรือสิ่งพิมพ์ต่าง ๆ รวมถึงค่าจัดทำป้ายรณรงค์ประชาสัมพันธ์ภารกิจในหน้าที่ของ</t>
  </si>
  <si>
    <t>เทศบาล) ค่าธรรมเนียมและค่าลงทะเบียนต่าง ๆ  ค่าจ้างเหมาบริการต่าง ๆ ค่าติดตั้งไฟฟ้า ประปา โทรศัพท์ ฯลฯ</t>
  </si>
  <si>
    <t xml:space="preserve">-  ประเภทค่าจ้างเหมาบริการ </t>
  </si>
  <si>
    <t>เพื่อจ่ายเป็นค่าจ้างเหมาพนักงานสังกัดสำนักปลัดเทศบาล จำนวน 3 คน</t>
  </si>
  <si>
    <t xml:space="preserve">(2)  ประเภท ข.  รายจ่ายเพื่อบำรุงรักษาหรือซ่อมแซมทรัพย์สิน  </t>
  </si>
  <si>
    <t>-  ประเภทค่าบำรุงรักษาหรือซ่อมแซมครุภัณฑ์</t>
  </si>
  <si>
    <t xml:space="preserve"> -   เพื่อจ่ายเป็นค่าบำรุงรักษาหรือซ่อมแซมครุภัณฑ์ที่ชำรุด เช่น ตู้ โต๊ะ  เก้าอี้  เครื่องทุ่นแรง เครื่องพิมพ์ดีด  </t>
  </si>
  <si>
    <t>ยานพาหนะ  เครื่องคอมพิวเตอร์ เครื่องปรับอากาศ ฯลฯ  ของสำนักปลัดเทศบาล ให้อยู่ในสภาพใช้งานได้ดี</t>
  </si>
  <si>
    <t>-  ประเภทค่าบำรุงรักษาหรือซ่อมแซมที่ดินและสิ่งก่อสร้าง</t>
  </si>
  <si>
    <t>เพื่อจ่ายเป็นค่าบำรุงรักษาหรือซ่อมแซมศูนย์พัฒนาเด็กเล็กวัดทรงธรรมและวัดสระเกษ ซึ่งเป็นการซ่อมแซม</t>
  </si>
  <si>
    <t>ตามปกติ ที่มิใช่เป็นการต่อเติม ดัดแปลง  อาคาร</t>
  </si>
  <si>
    <t>ตั้งจ่ายจากเงินรายได้ (ปรากฎในแผนงานบริหารงานทั่วไป 00110   งานบริหารทั่วไป  00111)</t>
  </si>
  <si>
    <t>(3)  ประเภท ค. รายจ่ายเกี่ยวกับการรับรองและพิธีการ</t>
  </si>
  <si>
    <t>- ประเภทค่ารับรอง</t>
  </si>
  <si>
    <t xml:space="preserve">    -เพื่อจ่ายเป็นค่ารับรองในการต้อนรับบุคคลหรือคณะบุคคลที่เข้าเยี่ยมชมศึกษาดูงาน     ของเทศบาลตำบล</t>
  </si>
  <si>
    <t>แวงใหญ่  จำนวน  15,000.- บาท</t>
  </si>
  <si>
    <t xml:space="preserve">   -  เพื่อจ่ายเป็นค่าเลี้ยงรับรองในการประชุมสภาเทศบาล หรือคณะกรรมการหรืออนุกรรมการที่ได้รับแต่งตั้ง</t>
  </si>
  <si>
    <t>ตามกฎหมาย หรือตามระเบียบหรือหนังสือสั่งการกระทรวงมหาดไทย หรือการประชุมระหว่าง</t>
  </si>
  <si>
    <t>องค์กรปกครองส่วนท้องถิ่นกับองค์กรปกครองส่วนท้องถิ่น หรือองค์กรปกครองส่วนท้องถิ่นกับรัฐวิสาหกิจหรือเอกชน</t>
  </si>
  <si>
    <t>จำนวน  15,000  บาท</t>
  </si>
  <si>
    <t xml:space="preserve">-  ประเภทโครงการจัดงานวันเทศบาล </t>
  </si>
  <si>
    <t>เพื่อจ่ายเป็นค่าจัตุปัจจัยถวายพระ เครื่องไทยทาน อาหารและน้ำดื่มถวายพระ  ค่าใช้จ่ายในการจัดนิทรรศการ</t>
  </si>
  <si>
    <t>และกิจกรรมการแข่งขันกีฬาของส่วนราชการต่าง ๆ  และค่าใช้จ่ายอื่นที่เกี่ยวข้องในโครงการ</t>
  </si>
  <si>
    <t>- ประเภทโครงการอบรมเพิ่มประสิทธิภาพและทัศนศึกษาดูงานบุคลากร และจัดทำวิสัยทัศน์</t>
  </si>
  <si>
    <t>ส่วนราชการเทศบาล</t>
  </si>
  <si>
    <t>เพื่อจ่ายเป็นค่าใช้จ่ายในการอบรมเพิ่มประสิทธิภาพและทัศนศึกษาดูงานบุคลากร    และจัดทำวิสัยทัศน์ของ</t>
  </si>
  <si>
    <t>ส่วนราชการ โดยค่าใช้จ่ายในโครงการ ได้แก่  ค่าตอบแทนวิทยากร ค่าพาหนะ  ค่าอาหาร  ค่าอาหารว่างและ</t>
  </si>
  <si>
    <t>เครื่องดื่ม  ค่าวัสดุอุปกรณ์ และค่าใช้จ่ายอื่นที่เกี่ยวข้องในโครงการ</t>
  </si>
  <si>
    <t xml:space="preserve">-ประเภทโครงการจัดเวทีรับฟังความคิดเห็นของประชาชน  </t>
  </si>
  <si>
    <t>เพื่อจ่ายเป็นค่าใช้จ่ายในการจัดเวทีรับฟังความคิดเห็นของประชาชน และค่าใช้จ่ายอื่นที่เกี่ยวข้องในโครงการ</t>
  </si>
  <si>
    <t>-  ประเภทโครงการจัดทำระบบฐานข้อมูลบุคลากรของเทศบาล</t>
  </si>
  <si>
    <t>เพื่อจ่ายเป็นค่าใช้จ่ายในการจัดจ้างเพื่อจัดทำระบบฐานข้อมูลบุคลากรของเทศบาล (Program Access)  และ</t>
  </si>
  <si>
    <t>ค่าใช้จ่ายอื่น ๆ ที่เกี่ยวข้องในโครงการ</t>
  </si>
  <si>
    <t>-  ประเภทโครงการปลูกฝังคุณธรรม จริยธรรมบุคลากรของเทศบาล</t>
  </si>
  <si>
    <t>เพื่อจ่ายเป็นค่าใช้จ่ายในการจัดส่งบุคลากรของเทศบาลเข้ารับการอบรมหรือเข้าร่วมกิจกรรมการปลูกฝังคุณธรรมและ</t>
  </si>
  <si>
    <t>จริยธรรม โดยมีการจัดกลุ่มเข้าค่ายรุ่นละ 5 คน จำนวน 4   รุ่น และค่าใช้จ่ายอื่นที่เกี่ยวข้องในโครงการ</t>
  </si>
  <si>
    <t>- ประเภทโครงการกิจกรรม 5ส</t>
  </si>
  <si>
    <t>เพื่อจ่ายเป็นค่าใช้จ่ายในการจัดโครงการกิจกรรม 5ส และค่าใช้จ่ายที่เกี่ยวข้องกับโครงการ เช่น การจัดอบรมให้ความรู้</t>
  </si>
  <si>
    <t>และศึกษาดูงาน  ค่าจัดหาของรางวัล</t>
  </si>
  <si>
    <t>- ประเภทโครงการประชาคมท้องถิ่นเพื่อจัดทำแผนพัฒนาสามปี แผนพัฒนาการศึกษาและแผนชุมชน</t>
  </si>
  <si>
    <t>เพื่อจ่ายเป็นค่าใช้จ่ายในการดำเนินการตามโครงการประชาคมท้องถิ่น จัดทำแผนพัฒนาสามปีและแผนพัฒนา</t>
  </si>
  <si>
    <t>การศึกษา มีค่าใช้จ่ายในโครงการ เช่น ป้ายโครงการ ค่าอาหาร  ค่าอาหารว่างและเครื่องดื่ม ค่าวัสดุอุปกรณ์ และ</t>
  </si>
  <si>
    <t>- ประเภทโครงการบำบัดทุกข์ บำรุงสุข แบบ ABC</t>
  </si>
  <si>
    <t xml:space="preserve">เพื่อจ่ายเป็นค่าใช้จ่ายในการจัดอบรมให้ความรู้ในการจัดทำบัญชีครัวเรือน การจัดเวทีประชาคมจัดทำแผนชุมชน </t>
  </si>
  <si>
    <t>และการจัดทำแบบพิมพ์ แบบบันทึกบัญชี รายรับ-รายจ่ายครัวเรือน เป้าหมายจำนวน 210 ครัวเรือน และค่าใช้จ่ายอื่น</t>
  </si>
  <si>
    <t>ที่เกี่ยวข้องในโครงการ</t>
  </si>
  <si>
    <t>- ประเภทโครงการจัดทำข้อมูลหมู่บ้านและชุมชนในเขตเทศบาลตำบลแวงใหญ่</t>
  </si>
  <si>
    <t>เพื่อจ่ายเป็นค่าใช้จ่ายในการฝึกอบรมให้ความรู้แก่ผู้สำรวจและจัดเก็บข้อมูลเพื่อใช้จัดทำแผนพัฒนาท้องถิ่น มีค่าใช้จ่าย</t>
  </si>
  <si>
    <t>ในโครงการ เช่น  ค่าตอบแทนวิทยากร  ค่าอาหารและเครื่องดื่ม    ค่าวัสดุอุปกรณ์ และค่าใช้จ่ายอื่นที่เกี่ยวข้อง</t>
  </si>
  <si>
    <t>ในโครงการ  ตามหนังสือ ขก 0037.3/11857   ลงวันที่ 23  พฤษภาคม  2555</t>
  </si>
  <si>
    <t>- ประเภทโครงการจ้างนักเรียน นักศึกษาทำงานช่วงปิดภาคเรียนฤดูร้อน</t>
  </si>
  <si>
    <t>เพื่อจ่ายเป็นค่าใช้จ่ายในการจ้างนักเรียน  นักศึกษาทำงานช่วงปิดภาคเรียนฤดูร้อน ตามประกาศของเทศบาล</t>
  </si>
  <si>
    <t>ตำบลแวงใหญ่ และค่าใช้จ่ายอื่นที่เกี่ยวข้องในโครงการ</t>
  </si>
  <si>
    <t xml:space="preserve">-  ประเภทโครงการป้องกันอุบัติเหตุทางถนน </t>
  </si>
  <si>
    <t>เพื่อจ่ายเป็นค่าใช้จ่ายตามโครงการป้องกันและลดอุบัติเหตุทางถนนช่วงเทศกาล      โดยค่าใช้จ่ายประกอบด้วย</t>
  </si>
  <si>
    <t>ค่าตอบแทนเจ้าหน้าที่ อปพร.ประจำศูนย์ที่ปฏิบัติหน้าที่ช่วงเทศกาลปีใหม่ และเทศกาลสงกรานต์ ค่าจัดทำป้าย</t>
  </si>
  <si>
    <t>ประชาสัมพันธ์  ค่าวัสดุอุปกรณ์ในการตั้งจุดตรวจ/จุดสกัด และค่าใช้จ่ายอื่นที่เกี่ยวข้องในโครงการ</t>
  </si>
  <si>
    <t>ตั้งจ่ายจากเงินรายได้    (ปรากฎในแผนงานรักษาความสงบภายใน  00120    งานป้องกันภัยฝ่าย</t>
  </si>
  <si>
    <t>พลเรือนและระงับอัคคีภัย  00123)</t>
  </si>
  <si>
    <t xml:space="preserve">- ประเภทโครงการส่งเสริมกิจกรรมสมาชิก อปพร. เนื่องในวันสถาปนา อปพร. (22 มีนาคม) </t>
  </si>
  <si>
    <t>เพื่อจ่ายเป็นค่าใช้จ่ายตามโครงการ จ่ายเป็นค่าอาหาร น้ำดื่ม ค่าจัดซื้อวัสดุอุปกรณ์ต่าง ๆ ที่ใช้ในการทำกิจกรรม</t>
  </si>
  <si>
    <t>ในวัน อปพร. และค่าใช้จ่ายอื่นที่เกี่ยวข้องในโครงการ</t>
  </si>
  <si>
    <t>-ประเภทโครงการฝึกซ้อมแผนป้องกันภัยฝ่ายพลเรือน</t>
  </si>
  <si>
    <t>เพื่อจ่ายเป็นค่าใช้จ่ายตามโครงการฝึกซ้อมแผนป้องกันภัยฝ่ายพลเรือน ได้แก่ ค่าวัสดุอุปกรณ์ ค่าน้ำดื่ม ค่าน้ำมัน</t>
  </si>
  <si>
    <t>เชื้อเพลิง   และค่าใช้จ่ายอื่นที่เกี่ยวข้องในโครงการ</t>
  </si>
  <si>
    <t>ตั้งจ่ายจากเงินรายได้   (ปรากฎในแผนงานรักษาความสงบภายใน  00120    งานป้องกันภัยฝ่าย</t>
  </si>
  <si>
    <t>- ประเภทโครงการฝึกทบทวนอาสาสมัครป้องกันภัยฝ่ายพลเรือน (อปพร.)</t>
  </si>
  <si>
    <t>เพื่อจ่ายเป็นค่าใช้จ่ายในการฝึกอบรมทบทวนอาสาสมัครป้องกันภัยฝ่ายพลเรือน (อปพร.)  สำหรับจ่ายเป็น</t>
  </si>
  <si>
    <t>ค่าตอบแทนวิทยากร ค่าอาหาร  ค่าอาหารว่างและเครื่องดื่ม   ค่าวัสดุอุปกรณ์   และค่าใช้จ่ายอื่นที่เกี่ยวข้องใน</t>
  </si>
  <si>
    <t xml:space="preserve">โครงการ </t>
  </si>
  <si>
    <t>- ประเภทโครงการรณรงค์ประชาสัมพันธ์เผยแพร่ให้ความรู้แก่ประชาชนในการป้องกันและบรรเทา</t>
  </si>
  <si>
    <t>สาธารณภัยและให้ความรู้เกี่ยวกับยาเสพติด</t>
  </si>
  <si>
    <t xml:space="preserve">เพื่อจ่ายเป็นค่าใข้จ่ายในการประชาสัมพันธ์ เผยแพร่ ให้ความรู้ในการป้องกันและบรรเทาสาธารณภัยและการรณรงค์ </t>
  </si>
  <si>
    <t>ให้ความรู้เกี่ยวกับยาเสพติด   สำหรับจ่ายเป็นค่าตอบแทน ค่าอาหาร   ค่าอาหารว่างและเครื่องดื่ม ค่าจัดทำเอกสาร</t>
  </si>
  <si>
    <t>และค่าวัสดุอุปกรณ์ต่าง  ๆ  และค่าใช้จ่ายอื่นที่เกี่ยวข้องในโครงการ</t>
  </si>
  <si>
    <t>-  ประเภทโครงการจัดตั้งและพัฒนาเครือข่ายผู้ประสานพลังแผ่นดิน 25 ตาสับปรด</t>
  </si>
  <si>
    <t>เพื่อจ่ายเป็นค่าใช้จ่ายในการจัดตั้งและฝึกอบรมให้ความรู้แก่ผู้ประสานพลังแผ่นดิน จำนวน 7 หมู่บ้าน ๆ ละ 25 คน</t>
  </si>
  <si>
    <t xml:space="preserve">สำหรับจ่ายเป็นค่าตอบแทนวิทยากร ค่าอาหาร   ค่าอาหารว่างและเครื่องดื่ม ค่าจัดทำเอกสาร ค่าวัสดุอุปกรณ์ต่าง ๆ </t>
  </si>
  <si>
    <t>-  ประเภทโครงการบำบัดฟื้นฟูผู้ติด/ผู้เสพยาเสพติด</t>
  </si>
  <si>
    <t>เพื่อจ่ายเป็นค่าใช้จ่ายในการฝึกอบรมให้ความรู้แก่ผู้เสพ/ผู้ติดยาเสพติดในเขตเทศบาลจำนวน 50 คน</t>
  </si>
  <si>
    <t>-  ประเภทโครงการจัดงานวันเด็กแห่งชาติ</t>
  </si>
  <si>
    <t>เพื่อจ่ายเป็นค่าใช้จ่ายในการจัดงานวันเด็กแห่งชาติ และกิจกรรมการประกวดหนูน้อยสุขภาพดี  เช่น  ของขวัญ</t>
  </si>
  <si>
    <t>ของรางวัล   ในการตอบปัญหา   เล่นเกมส์    ค่าตอบแทนคณะกรรมการตัดสินการประกวดหนูน้อยสุขภาพดี</t>
  </si>
  <si>
    <t>ค่าอาหารและเครื่องดื่มและค่าใช้จ่ายอื่นที่เกี่ยวข้องในโครงการ</t>
  </si>
  <si>
    <t>ตั้งจ่ายจากเงินอุดหนุนทั่วไป(ปรากฎในแผนงานการศึกษา 00210 งานระดับก่อนวัยเรียนและประถมศึกษา</t>
  </si>
  <si>
    <t>00212)</t>
  </si>
  <si>
    <t>- ประเภทโครงการท้องถิ่นไทย รวมใจภักดิ์รักษ์พื้นที่สีเขียว ตั้งไว้</t>
  </si>
  <si>
    <t xml:space="preserve">เพื่อจ่ายเป็นค่าใช้จ่ายในการดำเนินกิจกรรมปลูกต้นไม้ในสถานที่ราชการ   ชุมชน   ริมคลอง    ป่าเสื่อมโทรม </t>
  </si>
  <si>
    <t>พื้นที่สาธารณะต่าง ๆ มีค่าใช้จ่ายในโครงการ เช่น ค่าพันธุ์ไม้ ค่าน้ำดื่มน้ำแข็ง ค่าวัสดุอุปกรณ์ และค่าใช้จ่ายอื่น</t>
  </si>
  <si>
    <t>ที่เกี่ยวข้องในการดำเนินโครงการ</t>
  </si>
  <si>
    <t>ตั้งจ่ายจากเงินอุดหนุนทั่วไป (ปรากฎในแผนงานสร้างความเข้มแข็งของชุมชน  00250  งานส่งเสริมและ</t>
  </si>
  <si>
    <t>สนับสนุนความเข้มแข็งของชุมชน  00252)</t>
  </si>
  <si>
    <t xml:space="preserve">-  ประเภทโครงการจัดกิจกรรมพัฒนาเด็กและเยาวชนเนื่องในวันเยาวชนแห่งชาติ </t>
  </si>
  <si>
    <t>เพื่อจ่ายเป็นค่าใช้จ่ายในการจัดกิจรรมพัฒนาเด็กและเยาวชน มีค่าใช้จ่ายในโครงการ ได้แก่ ค่าตอบแทนวิทยากร</t>
  </si>
  <si>
    <t>ค่าสถานที่  ค่าอาหาร ค่าอาหารว่างและเครื่องดื่ม   ค่าวัสดุอุปกรณ์ และค่าใช้จ่ายอื่นที่เกี่ยวข้องในโครงการ</t>
  </si>
  <si>
    <t>- ประเภทโครงการส่งเสริมและพัฒนาอาชีพสตรีและครอบครัวตามหลักปรัชญาเศรษฐกิจพอเพียง</t>
  </si>
  <si>
    <t>เพื่อจ่ายเป็นค่าใช้จ่ายในการฝึกอบรมให้ความรู้การนำหลักปรัชญาเศรษฐกิจพอเพียง    มาใช้ในการดำรงชีวิต</t>
  </si>
  <si>
    <t xml:space="preserve">ประจำวัน      และกิจกรรมส่งเสริมการปลูกผักสวน    รั้วกินได้  การจัดกิจกรรมจัดทำบัญชีรับ-จ่ายครัวเรือน </t>
  </si>
  <si>
    <t>การคัดแยกขยะครัวเรือนเพื่อนำส่งขายเป็นรายได้ครัวเรือน ค่าใช้จ่ายในโครงการ ได้แก่  ค่าตอบแทนวิทยากร</t>
  </si>
  <si>
    <t>ค่าอาหาร  ค่าอาหารว่างและเครื่องดื่ม ค่าวัสดุอุปกรณ์ และค่าใช้จ่ายอื่นที่เกี่ยวข้องในโครงการ</t>
  </si>
  <si>
    <t xml:space="preserve">-  ประเภทโครงการแข่งขันกีฬาท้องถิ่นสัมพันธ์ </t>
  </si>
  <si>
    <t>เพื่อจ่ายเป็นค่าใช้จ่ายในการจัดการแข่งขันกีฬาท้องถิ่นสัมพันธ์ระหว่างองค์กรปกครองส่วนท้องถิ่นในเขตอำเภอแวงใหญ่</t>
  </si>
  <si>
    <t>มีค่าใช้จ่ายในโครงการ ได้แก่ ค่าพาหนะ ค่าอาหารและเครื่องดื่ม ค่าชุดกีฬาและค่าใช้จ่ายอื่นที่เกี่ยวข้องในโครงการ</t>
  </si>
  <si>
    <t>ตั้งจ่ายจากเงินอุดหนุนทั่วไป (ปรากฎในแผนงานศาสนาวัฒนธรรมและนันทนาการ 00260  งานกีฬาและ</t>
  </si>
  <si>
    <t>นันทนาการ  00262)</t>
  </si>
  <si>
    <t>- ประเภทโครงการจัดงานฉลองศาลเจ้าปู่หลวงกลางและงานประเพณีลอยกระทง</t>
  </si>
  <si>
    <t>เพื่อเป็นค่าใช้จ่ายในการฉลองศาลเจ้าปู่หลวงกลางและงานประเพณีลอยกระทง   เช่น   เงินรางวัลประกวด</t>
  </si>
  <si>
    <t>กระทง   เงินค่าจัดทำขบวนแห่   ค่าวัสดุอุปกรณ์และค่าใช้จ่ายอื่นที่เกี่ยวข้องในโครงการ</t>
  </si>
  <si>
    <t>ตั้งจ่ายจากเงินอุดหนุนทั่วไป  (ปรากฎในแผนงานศาสนาวัฒนธรรมและนันทนาการ 00260  งานศาสนา</t>
  </si>
  <si>
    <t xml:space="preserve">วัฒนธรรมท้องถิ่น 00263) </t>
  </si>
  <si>
    <t xml:space="preserve">-  ประเภทโครงการจัดงานวันขึ้นปีใหม่ </t>
  </si>
  <si>
    <t xml:space="preserve">เพื่อจ่ายเป็นค่าใช้จ่ายในการจัดงานทำบุญตักบาตรวันขึ้นปีใหม่     และค่าใช้จ่ายอื่นที่เกี่ยวข้องในโครงการ  </t>
  </si>
  <si>
    <t>ตั้งจ่ายจากเงินรายได้  (ปรากฎในแผนงานศาสนาวัฒนธรรมและนันทนาการ 00260 งานศาสนา</t>
  </si>
  <si>
    <t xml:space="preserve">-  ประเภทโครงการจัดงานประเพณีสงกรานต์ </t>
  </si>
  <si>
    <t>เพื่อจ่ายเป็นค่าของขวัญ ของชำร่วยแก่ผู้สูงอายุ  ค่าน้ำอบ น้ำหอม   ค่าใช้จ่ายในการจัดขบวนแห่พระคู่บ้าน</t>
  </si>
  <si>
    <t>คู่เมืองของชาวตำบลแวงใหญ่   และค่าใช้จ่ายอื่นที่เกี่ยวข้องในโครงการ</t>
  </si>
  <si>
    <t>ตั้งจ่ายจากเงินอุดหนุนทั่วไป  (ปรากฎในแผนงานศาสนาวัฒนธรรมและนันทนาการ 00260 งานศาสนา</t>
  </si>
  <si>
    <t>- ประเภทโครงการจัดงานประเพณีแห่เทียนพรรษา</t>
  </si>
  <si>
    <t>เพื่อจ่ายเป็นค่าจัตุปัจจัยเครื่องไทยทาน   เทียนพรรษา   ค่าตกแต่งขบวนแห่เทียนพรรษา   ค่าน้ำดื่มน้ำแข็ง</t>
  </si>
  <si>
    <t xml:space="preserve">ผู้เข้าร่วมขบวนแห่และค่าใช้จ่ายอื่นที่เกี่ยวข้องในโครงการ  </t>
  </si>
  <si>
    <t>- ประเภทโครงการปฏิบัติธรรมและอยู่ปริวาสธรรม</t>
  </si>
  <si>
    <t>เพื่อจ่ายเป็นค่าใช้จ่ายตามโครงการปฏิบัติธรรมและอยู่ปริวาสธรรม เช่น ค่าภัตตาหาร ค่าน้ำปานะ ค่าใช้จ่าย</t>
  </si>
  <si>
    <t>ในการจัดทำพิธี  และค่าใช้จ่ายอื่นที่เกี่ยวข้องในโครงการ</t>
  </si>
  <si>
    <t>ตั้งจ่ายจากเงินรายได้  (ปรากฎในแผนงานศาสนาวัฒนธรรมและนันทนาการ  00260  งานศาสนา</t>
  </si>
  <si>
    <t>- ประเภทค่าจัดงานเฉลิมพระเกียรติ  จัดงานรัฐพิธี และวันสำคัญของทางราชการ</t>
  </si>
  <si>
    <t>เพื่อจ่ายเป็นค่าจัดทำซุ้มเฉลิมพระเกียรติ ค่าวัสดุอุปกรณ์และค่าใช้จ่ายอื่นที่เกี่ยวข้องในโครงการจัดงานรัฐพิธี</t>
  </si>
  <si>
    <t>และวันสำคัญของทางราชการ</t>
  </si>
  <si>
    <t>ตั้งจ่ายจากเงินอุดหนุนทั่วไป   (ปรากฎในแผนงานศาสนาวัฒนธรรมและนันทนาการ  00260  งานศาสนา</t>
  </si>
  <si>
    <t>-  โครงการส่งเสริมและพัฒนาการท่องเที่ยวเชิงวัฒนธรรม (เจดีย์ศรีแวงใหญ่ มหาลัยปูนา)</t>
  </si>
  <si>
    <t>เพื่อจ่ายเป็นค่าดำเนินการจัดกิจกรรมแหล่งท่องเที่ยวเชิงวัฒนธรรมเจดีย์  เช่น การจัดทำป้ายประชาสัมพันธ์หรือป้าย</t>
  </si>
  <si>
    <t>แนะนำแหล่งเรียนรู้เชิงวัฒนธรรม</t>
  </si>
  <si>
    <t>ตั้งจ่ายจากเงินรายได้   (ปรากฎในแผนงานศาสนาวัฒนธรรมและนันทนาการ  00260  งานศาสนา</t>
  </si>
  <si>
    <t>- ประเภทโครงการท้องถิ่นไทย ใส่ใจวิถีพุทธ</t>
  </si>
  <si>
    <t>เพื่อจ่ายเป็นค่าถวายจัตุปัจจัยและภัตตาหารแด่พระสงค์ และค่าใช้จ่ายอื่นที่เกี่ยวข้องในโครงการ</t>
  </si>
  <si>
    <t xml:space="preserve">ตั้งจ่ายจากเงินรายได้ จำนวน 1,140 บาท และตั้งจ่ายจากเงินอุดหนุนทั่วไป จำนวน 18,860  บาท </t>
  </si>
  <si>
    <t xml:space="preserve">(ปรากฎในแผนงานศาสนาวัฒนธรรมและนันทนาการ 00260 งานศาสนาวัฒนธรรมท้องถิ่น 00263) </t>
  </si>
  <si>
    <t>-  ประเภทโครงการส่งเสริมและพัฒนาศูนย์บริการและถ่ายทอดเทคโนโลยีการเกษตร</t>
  </si>
  <si>
    <t>เพื่อจ่ายเป็นค่าใช้จ่ายในการดำเนินการตามโครงการส่งเสริมและพัฒนาศูนย์บริการ   และถ่ายทอดเทคโนโลยี</t>
  </si>
  <si>
    <t>การเกษตร   ได้แก่   ค่าดำเนินการจัดประชุมคณะกรรมการบริหารและค่าจัดทำป้ายประชาสัมพันธ์หรือป้าย</t>
  </si>
  <si>
    <t xml:space="preserve">แนะนำองค์ความรู้ด้านเทคโนโลยีการเกษตรเพื่อปรับปรุงศูนย์เรียนรู้เชิงเกษตรบ้านบะแค </t>
  </si>
  <si>
    <t>ตั้งจ่ายจากเงินรายได้   (ปรากฎในแผนงานการเกษตร 00320  งานส่งเสริมการเกษตร 00321)</t>
  </si>
  <si>
    <t xml:space="preserve">-  ประเภทโครงการช่วยเหลือประชาชนด้านเกษตรกรรม </t>
  </si>
  <si>
    <t xml:space="preserve">เพื่อจ่ายเป็นค่าใช้จ่ายตามโครงการช่วยเหลือประชาชนเพื่อส่งเสริมอาชีการทำนาปี การเลี้ยงสัตว์ การประมง </t>
  </si>
  <si>
    <t>ปลูกพืชผัก ไม้ผล เช่น ค่าพันธุ์ไม้ พันธุ์ผัก พันธุ์ปลา ปุ๋ย เครื่องมือทำการเกษตร และค่าใช้จ่ายอื่นตาม</t>
  </si>
  <si>
    <t>ความต้องการของประชาชนกลุ่มเกษตรกร</t>
  </si>
  <si>
    <t>ตั้งจ่ายจากเงินรายได้ (ปรากฎในแผนงานการเกษตร 00320  งานส่งเสริมการเกษตร 00321)</t>
  </si>
  <si>
    <t>- ประเภทโครงการส่งเสริมและพัฒนาการท่องเที่ยวเชิงเกษตร</t>
  </si>
  <si>
    <t>เพื่อจ่ายเป็นค่าใช้จ่ายตามโครงการส่งเสริมการพัฒนาการท่องเที่ยวเชิงเกษตร เพื่อประชาสัมพันธ์ศูนย์เรียนรู้ทางการ</t>
  </si>
  <si>
    <t>เกษตร และค่าใช้จ่ายตามโครงการ เช่น ค่าจัดทำป้ายประชาสัมพันธ์หรือป้ายแนะนำองค์ความรู้เพื่อปรับปรุงศูนย์เรียนรู้</t>
  </si>
  <si>
    <t>เชิงกษตรบ้านบะแค</t>
  </si>
  <si>
    <t>(4)  ประเภท ง. รายจ่ายเกี่ยวเนื่องกับการปฏิบัติราชการที่ไม่เข้าลักษณะรายจ่ายหมวดอื่น ๆ</t>
  </si>
  <si>
    <t xml:space="preserve">-  ประเภทค่าใช้จ่ายในการเลือกตั้ง </t>
  </si>
  <si>
    <t>เพื่อจ่ายเป็นค่าใช้จ่ายในการเลือกตั้งสมาชิกสภาท้องถิ่นและผู้บริหารท้องถิ่นกรณีครบวาระ รวมถึงค่าใช้จ่าย</t>
  </si>
  <si>
    <t>ในการสนับสนุนการเลือกตั้ง ส.ส./ส.ว./ส.จ.  งานประชาสัมพันธ์การเลือกตั้ง และสนับสนุนการเลือกตั้งระดับชาติ</t>
  </si>
  <si>
    <t xml:space="preserve">-  ประเภทค่าใช้จ่ายสำหรับเดินทางไปราชการฯ </t>
  </si>
  <si>
    <t>สำหรับจ่ายเป็นค่าเบี้ยเลี้ยง   ค่าพาหนะ  ค่าเช่าที่พัก  ค่าบริการจอดรถ ณ ท่าอากาศยาน   ค่าผ่านทางด่วน</t>
  </si>
  <si>
    <t>พิเศษ  ค่าธรรมเนียมในการใช้สนามบิน ฯลฯ  ให้แก่พนักงานและลูกจ้าง  และบุคลากรในหน่วยงานที่มีสิทธิ</t>
  </si>
  <si>
    <t>เบิกจ่าย   ซึ่งมีความจำเป็นเดินทางไปติดต่อราชการหรือโอน  ย้าย  หรือเข้ารับการอบรมสัมมนา  หรือสอบ</t>
  </si>
  <si>
    <t>คัดเลือกและมีสิทธิตามระเบียบที่ทางราชการกำหนด    รวมทั้งค่าใช้จ่ายของกรรมการผู้แทนภาคประชาชน</t>
  </si>
  <si>
    <t>ที่เกี่ยวข้องกับการจัดทำแผนพัฒนาเทศบาล ตามหนังสือกระทวงมหาดไทย  ด่วนที่สุดที่ มท 0810.2/ว 224</t>
  </si>
  <si>
    <t>ลงวันที่  20  มกราคม  2553</t>
  </si>
  <si>
    <t xml:space="preserve">-  ประเภทค่าพวงมาลัย  ช่อดอกไม้ และพวงมาลา </t>
  </si>
  <si>
    <t xml:space="preserve">เพื่อจ่ายเป็นค่าพวงมาลัย   ช่อดอกไม้  กระเช้าดอกไม้   พวงมาลา   สำหรับใช้ในงานพิธีและวันสำคัญต่าง ๆ </t>
  </si>
  <si>
    <t xml:space="preserve">เช่น  วันปิยะมหาราช  วันเฉลิมพระชนมพรรษา  </t>
  </si>
  <si>
    <t>-  ประเภทค่าชดเชยความเสียหายหรือค่าสินไหมทดแทน ตั้งไว้</t>
  </si>
  <si>
    <t>เพื่อจ่ายเป็นค่าใช้จ่ายในการชดเชยความเสียหายหรือค่าสินไหมทดแทน    หรือเงินช่วยเหลือพนักงาน</t>
  </si>
  <si>
    <t>เทศบาลหรือลูกจ้างที่ต้องหาคดีอาญา</t>
  </si>
  <si>
    <t xml:space="preserve">- ประเภทโครงการสนับสนุนค่าใช้จ่ายในการบริหารสถานศึกษา    </t>
  </si>
  <si>
    <t xml:space="preserve">   (1)  ประเภทค่าสนับสนุนอาหารกลางวัน</t>
  </si>
  <si>
    <t xml:space="preserve">(1)  เพื่อจ่ายเป็นค่าอาหารกลางวันสำหรับศูนย์พัฒนาเด็กเล็กวัดทรงธรรม  คำนวณตั้งจ่าย  280  วัน  x 40 คน </t>
  </si>
  <si>
    <t xml:space="preserve"> x 13.-  บาท  จำนวนเงิน  145,600.-  บาท</t>
  </si>
  <si>
    <t xml:space="preserve">(2)  เพื่อจ่ายเป็นค่าอาหารกลางวันสำหรับศูนย์พัฒนาเด็กเล็กวัดสระเกษ   คำนวณตั้งจ่าย  280  วัน   x 59 คน </t>
  </si>
  <si>
    <t>x  13.-  บาท  จำนวนเงิน  214,760.-  บาท</t>
  </si>
  <si>
    <t>ตั้งจ่ายจากเงินอุดหนุนทั่วไป     (ปรากฎในแผนงานการศึกษา  00210   งานระดับก่อนวัยเรียนและประถม</t>
  </si>
  <si>
    <t>ศึกษา 00212)</t>
  </si>
  <si>
    <t xml:space="preserve"> (2) ประเภทค่าใช้จ่ายในการพัฒนาบุคลากรทางการศึกษา  ตั้งไว้ </t>
  </si>
  <si>
    <t>เพื่อจ่ายเป็นค่าใช้จ่ายในการพัฒนาบุคลากรทางการศึกษาศูนย์พัฒนาเด็กเล็กวัดทรงธรรมและวัดสระเกษ  เช่น</t>
  </si>
  <si>
    <t xml:space="preserve">ค่าใช้จ่ายในการเข้ารับการอบรม  ศึกษาดูงาน </t>
  </si>
  <si>
    <t xml:space="preserve">1.3.3  ลักษณะค่าวัสดุ </t>
  </si>
  <si>
    <t xml:space="preserve">-  ประเภทค่าวัสดุสำนักงาน </t>
  </si>
  <si>
    <t xml:space="preserve">เพื่อจ่ายเป็นค่าซื้อสิ่งของเครื่องใช้สำนักงานเทศบาลและศูนย์พัฒนาเด็กเล็ก  เช่น   กระดาษ  แฟ้ม  ปากกา   </t>
  </si>
  <si>
    <t xml:space="preserve">ดินสอ เทปพีวีซี  แผ่นใส  คลิป  กระดาษไข  ซอง  ธงชาติ  สิ่งพิมพ์ที่ได้จากการซื้อวัสดุหรือจ้างพิมพ์ น้ำดื่ม  </t>
  </si>
  <si>
    <t xml:space="preserve">หนังสือพิมพ์  และวัสดุสำนักงานที่มีลักษณะคงทนและมีอายุการใช้งานระยะวลาประมาณ 1 ปีขึ้นไป  แต่มี </t>
  </si>
  <si>
    <t xml:space="preserve">ราคาต่อหน่วยหนึ่ง/ชุดหนึ่ง ไม่เกิน 5,000.-บาท เช่น เครื่องคำนวณ เครื่องตัดกระดาษ พระบรมฉายาลักษณ์ </t>
  </si>
  <si>
    <t xml:space="preserve">ไวท์บอร์ด  ฯลฯ  </t>
  </si>
  <si>
    <t>ตั้งจ่ายจากเงินอุดหนุนทั่วไป  (ปรากฎในแผนงานบริหารงานทั่วไป 00110   งานบริหารทั่วไป  00111)</t>
  </si>
  <si>
    <t xml:space="preserve">-  ประเภทค่าวัสดุไฟฟ้าและวิทยุ </t>
  </si>
  <si>
    <r>
      <t xml:space="preserve">เพื่อจ่ายเป็นค่าวัสดุอุปกรณ์ไฟฟ้าต่าง ๆ เช่น ถ่านไฟฉาย ปลั๊กไฟฟ้า ลำโพง ไมโครโฟน ฯลฯ </t>
    </r>
    <r>
      <rPr>
        <b/>
        <sz val="16"/>
        <rFont val="TH SarabunPSK"/>
        <family val="2"/>
      </rPr>
      <t xml:space="preserve">  </t>
    </r>
  </si>
  <si>
    <t xml:space="preserve">-  ประเภทค่าวัสดุงานบ้านงานครัว </t>
  </si>
  <si>
    <t xml:space="preserve">เพื่อจ่ายเป็นค่าวัสดุงานบ้านงานครัว   เช่น  แปรง  ไม้กวาด  เข่ง   มุ้ง  ผ้าปูโต๊ะ  ผ้าห่ม  ถ้วยชาม  ช้อนส้อม </t>
  </si>
  <si>
    <t>แก้วน้ำ จานรอง  กระจกเงา  น้ำจืดที่ซื้อจากเอกชนฯลฯ    และวัสดุงานบ้านงานครัวที่มีลักษณะคงทนถาวร</t>
  </si>
  <si>
    <t xml:space="preserve">และมีอายุการใช้งานในระยะเวลาประมาณ 1 ปี ขึ้นไป  แต่มีราคาหน่วยหนึ่ง/ชุดหนึ่ง ไม่เกิน 5,000.- บาท  </t>
  </si>
  <si>
    <t>เช่น เตารีด  กระติกน้ำร้อน  หม้อหุงข้าว  ถังแก๊ส ฯลฯ</t>
  </si>
  <si>
    <t>-  ประเภทค่าวัสดุก่อสร้าง</t>
  </si>
  <si>
    <t>เพื่อจ่ายเป็นค่าวัสดุก่อสร้าง  เช่น  ไม้ต่าง ๆ  น้ำมันทาไม้  ทินเนอร์ สี แปรงทาสี  ปูนซีเมนต์  ปูนขาว ทราย</t>
  </si>
  <si>
    <t>อิฐ หรือซีเมนต์บล๊อค  ตะปู ค้อน  คีม จอบ เสียม เหล็กเส้น  ท่อน้ำและอุปกรณ์ประปา  กระเบื้อง สังกะสี</t>
  </si>
  <si>
    <t xml:space="preserve">โถส้วม  อ่างล้างมือ  ฯลฯ  </t>
  </si>
  <si>
    <t xml:space="preserve">-  ประเภทค่าวัสดุยานพาหนะและขนส่ง </t>
  </si>
  <si>
    <t xml:space="preserve">เพื่อจ่ายเป็นค่าวัสดุยานพาหนะ  เช่น  แบตเตอรี่ ยางนอก ยางในรถยนต์ อะไหล่รถยนต์และรถจักรยานยนต์ </t>
  </si>
  <si>
    <t>น้ำมันเบรค หม้อน้ำรถยนต์  เพลา ลูกปืน  ฟิล์มกรองแสง  เข็มขัดนิรภัย  และวัสดุยานพาหนะและขนส่งที่มี</t>
  </si>
  <si>
    <t>ลักษณะคงทนถาวรและมีอายุการใช้งานในระยะเวลาประมาณ   1   ปีขึ้นไป   แต่มีราคาหน่วยหนึ่ง/ชุดหนึ่ง</t>
  </si>
  <si>
    <t>ไม่เกิน  5,000.-  บาท เช่น แม่แรง  ล็อคเกียร์  สัญญาณไฟฉุกเฉินฯลฯ</t>
  </si>
  <si>
    <t xml:space="preserve">-  ประเภทค่าวัสดุน้ำมันเชื้อเพลิงและหล่อลื่น </t>
  </si>
  <si>
    <t xml:space="preserve">เพื่อจ่ายเป็นค่าวัสดุน้ำมันเชื้อเพลิงและหล่อลื่น   เช่น  น้ำมันดีเซล   น้ำมันก๊าด น้ำมันเบนซิน  น้ำมันเครื่อง </t>
  </si>
  <si>
    <t xml:space="preserve">น้ำมันเตา ถ่าน  แก๊สหุ้งต้ม น้ำมันจารบี ฯลฯ  </t>
  </si>
  <si>
    <t xml:space="preserve">-  ประเภทค่าวัสดุโฆษณาและเผยแพร่ </t>
  </si>
  <si>
    <t>เพื่อจ่ายเป็นค่าวัสดุโฆษณาและเผยแพร่ เช่น กระดาษเขียนโปสเตอร์  พู่กันและสี  ฟิล์ม    รูปสีหรือขาวดำ</t>
  </si>
  <si>
    <t>ที่ได้จากการล้างอัด  ฟิล์มสไลด์  แถบบันทึกเสียงหรือภาพ (ภาพยนตร์ วีดีโอเทป แผ่นซีดี)  ฯลฯ และวัสดุ</t>
  </si>
  <si>
    <t>โฆษณาและเผยแพร่ที่มี ลักษณะคงทนถาวรและมีอายุการใช้งานในระยะเวลาประมาณ  1   ปีขึ้นไป   แต่</t>
  </si>
  <si>
    <t>มีราคาหน่วยหนึ่ง / ชุดหนึ่ง ไม่เกิน 5,000.-  บาท  เช่น  ขาตั้งกล้อง  เครื่องกรอเทป  เลนส์ซูม ฯลฯ</t>
  </si>
  <si>
    <t xml:space="preserve">-  ประเภทค่าวัสดุการศึกษา </t>
  </si>
  <si>
    <t>เพื่อจ่ายเป็นค่าวัสดุสื่อการเรียนการสอน วารสารสิ่งพิมพ์ต่าง ๆ  รวมถึงหนังสือ ตำราความรู้ต่าง ๆ สำหรับ</t>
  </si>
  <si>
    <t>ศูนย์เรียนรู้ชุมชนเทศบาลตำบลแวงใหญ่</t>
  </si>
  <si>
    <t>ตั้งจ่ายจากเงินรายได้   (ปรากฎในแผนงานการศึกษา  00320  งานบริหารทั่วไปเกี่ยวกับ</t>
  </si>
  <si>
    <t>การศึกษา  00321)</t>
  </si>
  <si>
    <t xml:space="preserve">-  ประเภทค่าวัสดุเครื่องแต่งกาย </t>
  </si>
  <si>
    <t>(1) เพื่อจ่ายเป็นค่าวัสดุเครื่องแต่งกายสำหรับใช้ในงานป้องกันและบรรเทาสาธารณภัยและงาน อปพร. ของ</t>
  </si>
  <si>
    <t>เทศบาล เช่น เสื้อสะท้อนแสง หมวก รองเท้า ถุงมือ กระบอง กระบอกไฟฉายกระพริบ กรวยจราจรฯลฯ</t>
  </si>
  <si>
    <t xml:space="preserve">จำนวนเงิน  </t>
  </si>
  <si>
    <t>ตั้งจ่ายจากเงินอุดหนุนทั่วไป   (ปรากฎในแผนงานรักษาความสงบภายใน 00120   งานป้องกันภัย</t>
  </si>
  <si>
    <t>ฝ่ายพลเรือนและระงับอัคคีภัย 00123)</t>
  </si>
  <si>
    <t>(2) เพื่อจ่ายเป็นค่าวัสดุเครื่องแต่งกายสำหรับเด็กนักเรียนผู้ด้อยโอกาส ศูนย์พัฒนาเด็กเล็กวัดทรงธรรมและ</t>
  </si>
  <si>
    <t xml:space="preserve">วัดสระเกษ ไดแก่  ชุดนักเรียน ชุดกีฬา เสื้อกันเปื้อนและที่นอนสำหรับเด็ก เป็นต้น  </t>
  </si>
  <si>
    <t>จำนวนเงิน</t>
  </si>
  <si>
    <t>ตั้งจ่ายจากเงินอุดหนุนทั่วไป (ปรากฎในแผนงานการศึกษา00320  งานบริหารทั่วไปเกี่ยวกับการศึกษา 00321)</t>
  </si>
  <si>
    <t xml:space="preserve">-  ประเภทค่าวัสดุกีฬา </t>
  </si>
  <si>
    <t>เพื่อจ่ายเป็นค่าวัสดุอุปกรณ์กีฬา เช่น ลูกฟุตบอล ตาข่ายตระกร้อ ลูกตระกร้อ ลูกบอลเลย์บอล แบดมินตัน</t>
  </si>
  <si>
    <t xml:space="preserve">พร้อมอุปกรณ์ เปตอง อุปกรณ์มวยไทย  สำหรับชุมชนในเทศบาลตำบลแวงใหญ่ จำนวน  7  ชุมชน  </t>
  </si>
  <si>
    <t>ตั้งจ่ายจากเงินอุดหนุนทั่วไป  (ปรากฎในแผนงานศาสนาวัฒนธรรมและนันทนาการ 00260  งานกีฬา</t>
  </si>
  <si>
    <t>และนันทนาการ  00262)</t>
  </si>
  <si>
    <t xml:space="preserve">  </t>
  </si>
  <si>
    <t xml:space="preserve">-  ประเภทค่าวัสดุคอมพิวเตอร์ </t>
  </si>
  <si>
    <t>เพื่อจ่ายเป็นค่าซื้อแผ่นหรือจานบันทึกข้อมูล   หัวพิมพ์   แป้นอักขระ  เมาส์ โปรแกรม  หมึกคอมพิวเตอร์</t>
  </si>
  <si>
    <t>และอื่นๆ ที่เกี่ยวกับคอมพิวเตอร์</t>
  </si>
  <si>
    <t>ตั้งจ่ายจากเงินอุดหนุนทั่วไป  (ปรากฎในแผนงานบริหารทั่วไป  00110  งานบริหารทั่วไป  00111)</t>
  </si>
  <si>
    <r>
      <t>-  ประเภท</t>
    </r>
    <r>
      <rPr>
        <b/>
        <sz val="16"/>
        <rFont val="TH SarabunPSK"/>
        <family val="2"/>
      </rPr>
      <t xml:space="preserve">วัสดุดับเพลิง </t>
    </r>
  </si>
  <si>
    <t xml:space="preserve">ตั้งไว้ </t>
  </si>
  <si>
    <t xml:space="preserve">เพื่อจ่ายเป็นค่าวัสดุดับเพลิง  เช่น สายส่งน้ำดับเพลิง  ท่อดูดน้ำดับเพลิง   หัวฉีดน้ำดับเพลิง  ข้อต่อต่าง ๆ </t>
  </si>
  <si>
    <t>ประเก็นข้อต่อ  คลิ๊บรัดท่อดูดน้ำดับเพลิง  น้ำยาเคมีดับเพลิง  ตู้ใส่ถังดับเพลิง ฯลฯ</t>
  </si>
  <si>
    <t>ตั้งจ่ายจากเงินอุดหนุนทั่วไป  (ปรากฎในแผนงานรักษาความสงบภายใน 00120   งานป้องกันภัย</t>
  </si>
  <si>
    <t xml:space="preserve">-  ประเภทค่าวัสดุอื่น ๆ </t>
  </si>
  <si>
    <t>บาท เพื่อจ่ายเป็น</t>
  </si>
  <si>
    <t xml:space="preserve">(1) ค่าวัสดุอื่น ๆ </t>
  </si>
  <si>
    <t xml:space="preserve">เพื่อจ่ายเป็นค่าจัดซื้อวัสดุอื่น ๆ ของสำนักปลัดเทศบาล เช่น มิเตอร์น้ำ-ไฟฟ้า ตะแกรงกันสวะ หัวเชื่อมแก๊ส </t>
  </si>
  <si>
    <t>หัววาวล์ ปิด-เปิดแก๊ส  ต้นไม้ดอก ไม้ประดับ กระถาง เพื่อประดับอาคารสำนักงาน วัสดุอุปกรณ์สำหรับเลื่อยยนต์</t>
  </si>
  <si>
    <t xml:space="preserve">(2) ค่าวัสดุอาหารเสริม (นม) </t>
  </si>
  <si>
    <t xml:space="preserve">บาท </t>
  </si>
  <si>
    <t>เพื่อจ่ายเป็น</t>
  </si>
  <si>
    <t>- ค่าวัสดุอาหารเสริม (นม) สำหรับโรงเรียนบ้านบะแค   คำนวนตั้งจ่าย  จำนวน 260 วัน x 49 คน x 7.-  บาท</t>
  </si>
  <si>
    <t>รวมเป็นเงินตั้งจ่าย  89,180.-  บาท</t>
  </si>
  <si>
    <t>- ค่าวัสดุอาหารเสริม (นม) สำหรับโรงเรียนชุมชนบ้านแวงใหญ่   คำนวนตั้งจ่าย   จำนวน 260 วัน  x 353 คน</t>
  </si>
  <si>
    <t>x 7.-   บาท   รวมเป็นเงินตั้งจ่าย  642,460.-  บาท</t>
  </si>
  <si>
    <t>- ค่าวัสดุอาหารเสริม (นม) สำหรับศูนย์พัฒนาเด็กเล็กวัดทรงธรรม   คำนวนตั้งจ่าย  จำนวน 280 วัน x 40 คน</t>
  </si>
  <si>
    <t>x 7.-  บาท  รวมเป็นเงินตั้งจ่าย  78,400.-  บาท</t>
  </si>
  <si>
    <t xml:space="preserve">- ค่าวัสดุอาหารเสริม (นม) สำหรับศูนย์พัฒนาเด็กเล็กวัดสระเกษ   คำนวนตั้งจ่าย จำนวน 280  วัน x 59  คน </t>
  </si>
  <si>
    <t>x 7 .-บาท  รวมเป็นเงินตั้งจ่าย  115,640.-  บาท</t>
  </si>
  <si>
    <t>ตั้งจ่ายจากเงินอุดหนุนทั่วไป  (ปรากฎในแผนงานการศึกษา  00210 งานระดับก่อนวัยเรียนและ</t>
  </si>
  <si>
    <t>ประถมศึกษา  00212)</t>
  </si>
  <si>
    <t xml:space="preserve">1.4  หมวดค่าสาธารณูปโภค </t>
  </si>
  <si>
    <t>-  ประเภทค่าไฟฟ้า</t>
  </si>
  <si>
    <t>เพื่อจ่ายเป็นค่ากระแสไฟฟ้าอาคารสำนักงาน    อาคารแสดงผลิตภัณฑ์สินค้า  OTOP   ศูนย์พัฒนาเด็กเล็กวัด</t>
  </si>
  <si>
    <t>ทรงธรรม  วัดสระเกษ  และหอกระจายข่าวไร้สายทุกจุดในเขตเทศบาล</t>
  </si>
  <si>
    <t>-  ประเภทค่าน้ำประปา</t>
  </si>
  <si>
    <t>เพื่อจ่ายเป็นค่าน้ำประปาสำนักงาน อาคารแสดงสินค้า OTOP ศูนย์พัฒนาเด็กเล็กวัดทรงธรรม และวัดสระเกษ</t>
  </si>
  <si>
    <t>-  ประเภทค่าโทรศัพท์</t>
  </si>
  <si>
    <t>เพื่อจ่ายเป็นค่าโทรศัพท์ทางไกลภายในประเทศ   ค่าโทรศัพท์ทางไกลระหว่างประเทศ   ค่าโทรศัพท์เคลื่อนที่</t>
  </si>
  <si>
    <t>ซึ่งเกี่ยวข้องกับการติดต่อราชการ ค่าใช้จ่ายเพื่อให้ได้ใช้บริการโทรศัพท์ และค่าใช้จ่ายที่เกิดขึ้นเกี่ยวกับการใช้</t>
  </si>
  <si>
    <t xml:space="preserve">บริการโทรศัพท์  เช่น  ค่าเช่าเครื่อง  ค่าเช่าเลขหมายโทรศัพท์  ค่าบำรุงรักษาสาย </t>
  </si>
  <si>
    <t xml:space="preserve">-  ประเภทค่าไปรษณีย์ </t>
  </si>
  <si>
    <t>เพื่อจ่ายเป็นค่าไปรษณีย์  ค่าธนาณัติ  ค่าซื้อดวงตราไปรษณียากร  ค่าเช่าตู้ไปรษณีย์</t>
  </si>
  <si>
    <t xml:space="preserve">-  ประเภทบริการโทรคมนาคม </t>
  </si>
  <si>
    <t>เพื่อจ่ายเป็นโทรภาพ หรือโทรสาร  ค่าใช้จ่ายเกี่ยวกับการใช้ระบบอินเตอร์เน็ตและค่าสื่อสารอื่น  ๆ  รวมถึง</t>
  </si>
  <si>
    <t>ค่าใช้จ่ายเพื่อให้ใช้บริการดังกล่าวและค่าใช้จ่ายที่เกิดขึ้นเกี่ยวกับการใช้บริการ</t>
  </si>
  <si>
    <t xml:space="preserve">1.5  หมวดเงินอุดหนุน </t>
  </si>
  <si>
    <t xml:space="preserve">-  ประเภทอุดหนุนค่าอาหารกลางวัน </t>
  </si>
  <si>
    <t xml:space="preserve">(1)   เงินอุดหนุนค่าอาหารกลางวันโรงเรียนชุมชนบ้านแวงใหญ่ </t>
  </si>
  <si>
    <t>เพื่อจ่ายเป็นเงินสนับสนุนค่าอาหารกลางวันให้แก่โรงเรียนชุมชนบ้านแวงใหญ่    สำหรับเด็กก่อนวัยเรียน-ป.6</t>
  </si>
  <si>
    <t>โดยสนับสนุนให้ในอัตรา 100 %  ของจำนวนนักเรียน คำนวนตั้งจ่ายจำนวน 200 วัน x 353 คน x 13.- บาท</t>
  </si>
  <si>
    <t>ตั้งจ่ายจากเงินอุดหนุนทั่วไป   (ปรากฎในแผนงานการศึกษา 00210   งานระดับก่อนวัยเรียนและประถม</t>
  </si>
  <si>
    <t xml:space="preserve">(2)   เงินอุดหนุนค่าอาหารกลางวันโรงเรียนบ้านบะแค </t>
  </si>
  <si>
    <t>เพื่อจ่ายเงินสนับสนุนค่าอาหารกลางวันให้แก่โรงเรียนบ้านบะแค   สำหรับเด็กก่อนวัยเรียน  - ป. 6   โดย</t>
  </si>
  <si>
    <t>สนับสนุนให้ในอัตรา 100% ของจำนวนนักเรียน  คำนวนตั้งจ่ายจำนวน  200 วัน x 49 คน x 13 บาท</t>
  </si>
  <si>
    <t>ตั้งจ่ายจากเงินอุดหนุนทั่วไป   (ปรากฎในแผนงานการศึกษา 00210   งานระดับก่อนวัยเรียนและประถมศึกษา 00212)</t>
  </si>
  <si>
    <t>-  ประเภทอุดหนุนโครงการศูนย์เฉลิมพระเกียรติเพื่อช่วยเหลือผู้ป่วยโรคเอดส์</t>
  </si>
  <si>
    <t xml:space="preserve">เพื่อจ่ายเป็นเงินอุดหนุนตามโครงการศูนย์เฉลิมพระเกียรติเพื่อช่วยเหลือผู้ป่วยโรคเอดส์  และผู้ติดเชื้อ H.I.V. </t>
  </si>
  <si>
    <t>ให้แก่ที่ทำการปกครองอำเภอแวงใหญ่    จะดำเนินการได้ต่อเมื่อได้รับความเห็นชอบจากคณะอนุกรรมการ</t>
  </si>
  <si>
    <t>การอำนวยการการกระจายอำนาจให้แก่องค์กรปกครองส่วนท้องถิ่นระดับจังหวัดแล้ว</t>
  </si>
  <si>
    <t>ตั้งจ่ายจากเงินอุดหนุนทั่วไป   (ปรากฎในแผนงานสังคมสงเคราะห์ 00230    งานสวัสดิการสังคมและ</t>
  </si>
  <si>
    <t>สังคมสงเคราะห์ 00232)</t>
  </si>
  <si>
    <t xml:space="preserve">-  ประเภทอุดหนุนโครงการป้องกันและแก้ไขปัญหายาเสพติด </t>
  </si>
  <si>
    <t>เพื่อจ่ายเป็นเงินอุดหนุนโครงการป้องกันและแก้ไขปัญหายาเสพติด    ให้แก่ ศูนย์ปฏิบัติการต่อสู้เพื่อเอาชนะยาเสพติด</t>
  </si>
  <si>
    <t>จังหวัดขอนแก่น   จะดำเนินการได้ต่อเมื่อได้รับความเห็นชอบจากคณะอนุกรรมการอำนวยการการกระจาย</t>
  </si>
  <si>
    <t>อำนาจให้แก่องค์กรปกครองส่วนท้องถิ่นระดับจังหวัดแล้ว</t>
  </si>
  <si>
    <t>ตั้งจ่ายจากเงินอุดหนุนทั่วไป   (ปรากฎในแผนงานสร้างความเข้มแข็งของชุมชน 00250  งานส่งเสริมและ</t>
  </si>
  <si>
    <t>สนับสนุนความเข้มแข็งของชุมชน 00252)</t>
  </si>
  <si>
    <t>-  ประเภทอุดหนุนโครงการป้องกันและค้นหาผู้เกี่ยวข้องกับยาเสพติดฯ</t>
  </si>
  <si>
    <t>เพื่อจ่ายเป็นเงินอุดหนุนตามโครงการป้องกันและค้นหาผู้เกี่ยวข้องกับยาเสพติดแบบบูรณาการ   ให้แก่ที่ทำการ</t>
  </si>
  <si>
    <t>ปกครองอำเภอแวงใหญ่ จะดำเนินการได้ต่อเมื่อได้รับความเห็นชอบจากคณะอนุกรรมการอำนวยการการกระจายอำนาจ</t>
  </si>
  <si>
    <t>ให้แก่องค์กรปกครองส่วนท้องถิ่นระดับจังหวัดแล้ว</t>
  </si>
  <si>
    <t>ตั้งจ่ายจากเงินอุดหนุนทั่วไป   (ปรากฎในแผนงานสร้างความเข้มแข็งของชุมชน 00250  งานส่งเสริมและสนับสนุน</t>
  </si>
  <si>
    <t>ความเข้มแข็งของชุมชน 00252)</t>
  </si>
  <si>
    <t xml:space="preserve">-  ประเภทอุดหนุนโครงการเข้าค่ายเยาวชนรักสิ่งแวดล้อม </t>
  </si>
  <si>
    <t>เพื่อจ่ายเป็นเงินอุดหนุนโครงการเข้าค่ายเยาวชนให้แก่โรงเรียนชุมชนบ้านแวงใหญ่   10,000.- บาท  และโรงเรียน</t>
  </si>
  <si>
    <t>บ้านบะแค    จำนวนเงิน  5,000.- บาท และโรงเรียนแวงใหญ่วิทยาคม จำนวน 10,000 บาท จะดำเนินการได้ต่อเมื่อ</t>
  </si>
  <si>
    <t>ได้รับความเห็นชอบจากคณะอนุกรรมการอำนวยการการกระจายอำนาจให้แก่องค์กรปกครองส่วนท้องถิ่นระดับจังหวัด</t>
  </si>
  <si>
    <t>แล้ว</t>
  </si>
  <si>
    <t>-  ประเภทอุดหนุนโครงการแข่งขันกีฬาต้านยาเสพติด</t>
  </si>
  <si>
    <t>เพื่อจ่ายเป็นเงินอุดหนุนโครงการแข่งขันกีฬาต้านยาเสพติดให้แก่ โรงเรียนชุมชนบ้านแวงใหญ่ โรงเรียนบ้านบะแค</t>
  </si>
  <si>
    <t>และโรงเรียนแวงใหญ่วิทยาคม โดยจะดำเนินการได้ต่อเมื่อ  ได้รับความเห็นชอบจากคณะอนุกรรมการอำนวยการ</t>
  </si>
  <si>
    <t>การกระจายอำนาจให้แก่องค์กรปกครองส่วนท้องถิ่นส่วนท้องถิ่นระดับจังหวัดแล้ว</t>
  </si>
  <si>
    <t>ตั้งจ่ายจากเงินอุดหนุนทั่วไป  (ปรากฎในแผนงานศาสนาวัฒนธรรมและนันทนาการ 00260  งานกีฬาและ</t>
  </si>
  <si>
    <t xml:space="preserve">-  ประเภทอุดหนุนโครงการจัดงานรัฐพิธีและวันสำคัญต่าง ๆ </t>
  </si>
  <si>
    <t>เพื่อจ่ายเป็นเงินอุดหนุนโครงการจัดงานรัฐพิธีและวันสำคัญต่าง ๆ  ให้แก่ ที่ทำการปกครองอำเภอแวงใหญ่</t>
  </si>
  <si>
    <t>จะดำเนินการได้ต่อเมื่อ      ได้รับความเห็นชอบจากคณะอนุกรรมการอำนวยการการกระจายอำนาจให้แก่</t>
  </si>
  <si>
    <t>องค์กรปกครองส่วนท้องถิ่นระดับจังหวัดแล้ว</t>
  </si>
  <si>
    <t>วัฒนธรรมท้องถิ่น  00263)</t>
  </si>
  <si>
    <t>-  ประเภทอุดหนุนโครงการบุญกุ้มข้าวใหญ่ ไหว้พระธาตุเจดีย์ ของดีแวงใหญ่</t>
  </si>
  <si>
    <t>เพื่อจ่ายเป็นเงินอุดหนุนการจัดงานบุญกุ้มข้าวใหญ่ ไหว้พระธาตุเจดีย์ของดีแวงใหญ่  ให้แก่ที่ทำการปกครอง</t>
  </si>
  <si>
    <t>อำเภอแวงใหญ่    จะดำเนินการได้ต่อเมื่อได้รับความเห็นชอบจากคณะอนุกรรมการอำนวยการการกระจาย</t>
  </si>
  <si>
    <t>ตั้งจ่ายจากเงินอุดหนุนทั่วไป  (ปรากฎในแผนงานศาสนาวัฒนธรรมและนันทนาการ 00260   งานศาสนา</t>
  </si>
  <si>
    <t>-  ประเภทอุดหนุนการจัดงานบุญประเพณีมหาวิทยาลัยปูนา</t>
  </si>
  <si>
    <t>เพื่อจ่ายสนับสนุนการจัดงานบุญประเพณีมหาวิทยาลัยปูนา   ให้แก่   คณะกรรมการหมู่บ้าน  หมู่ที่ 1   จะ</t>
  </si>
  <si>
    <t>ดำเนินการได้ต่อเมื่อได้รับความเห็นชอบจากคณะอนุกรรมการอำนวยการการกระจายอำนาจ ให้แก่องค์กร</t>
  </si>
  <si>
    <t>ปกครองส่วนท้องถิ่นระดับจังหวัดแล้ว</t>
  </si>
  <si>
    <t>- ประเภทอุดหนุนการจัดงานฉลองศาลเจ้าพ่อหนองโบส์ถ</t>
  </si>
  <si>
    <t>เพื่อจ่ายสนับสนุนการจัดงานฉลองศาลเจ้าพ่อหนองโบสถ์ ให้แก่คณะกรรมการหมู่บ้าน/ชุมชน จะดำเนินการได้</t>
  </si>
  <si>
    <t>ต่อเมื่อได้รับความเห็นชอบจากคณะอนุกรรมการอำนวยการการกระจายอำนาจ     ให้แก่องค์กรปกครองส่วน</t>
  </si>
  <si>
    <t>ท้องถิ่นระดับจังหวัดแล้ว</t>
  </si>
  <si>
    <t>- ประเภทอุดหนุนการจัดงานฉลองศาลเจ้าพ่อปู่ตา</t>
  </si>
  <si>
    <t>เพื่อจ่ายสนับสนุนการจัดงานฉลองศาลเจ้าพ่อปู่ตา   ให้แก่คณะกรรมการหมู่บ้าน/ชุมชน    จะดำเนินการได้</t>
  </si>
  <si>
    <t>ต่อเมื่อได้รับความเห็นชอบจากคณะอนุกรรมการอำนวยการการกระจายอำนาจ  ให้แก่องค์กรปกครองส่วน</t>
  </si>
  <si>
    <t xml:space="preserve">- ประเภทอุดหนุนโครงการออกร้านกาชาดงานเทศกาลไหม </t>
  </si>
  <si>
    <t>เพื่อจ่ายเป็นเงินอุดหนุนโครงการออกร้านกาชาดงานเทศกาลไหม     ประเพณีผูกเสี่ยวและงานกาชาดจังหวัด</t>
  </si>
  <si>
    <t>ขอนแก่น ประจำปี 2555 ให้แก่ที่ทำการปกครองอำเภอแวงใหญ จะดำเนินการได้ต่อเมื่อได้รับความเห็นชอบ</t>
  </si>
  <si>
    <t>ความเห็นชอบจากคณะอนุกรรมการอำนวยการการกระจายอำนาจ  ให้แก่องค์กรปกครองส่วนท้องถิ่นระดับ</t>
  </si>
  <si>
    <t>จังหวัดแล้ว</t>
  </si>
  <si>
    <t xml:space="preserve">-  ประเภทอุดหนุนโครงการเสริมสร้างหมู่บ้านและชุมชนเข้มแข็งลดปัญหายาเสพติดในพื้นที่ </t>
  </si>
  <si>
    <t>(12 ขั้นตอน)</t>
  </si>
  <si>
    <t>เพื่อจ่ายเป็นเงินอุดหนุนโครงการเสริมสร้างหมู่บ้านและชุมชนเข้มแข็งลดปัญหายาเสพติดในพื้นที่ (12 ขั้นตอน)</t>
  </si>
  <si>
    <t>ให้แก่ที่ทำการปกครองอำเภอแวงใหญ จะดำเนินการได้ต่อเมื่อได้รับความเห็นชอบจากคณะอนุกรรมการอำนวยการการ</t>
  </si>
  <si>
    <t>กระจายอำนาจ  ให้แก่องค์กรปกครองส่วนท้องถิ่นระดับจังหวัดแล้ว</t>
  </si>
  <si>
    <t>-  ประเภทอุดหนุนโครงการปลูกหม่อนเลี้ยงไหม</t>
  </si>
  <si>
    <t xml:space="preserve">เพื่อจ่ายเป็นค่าอุดหนุนโครงการปลูกหม่อนเลี้ยงไหม ให้แก่กลุ่มปลูกหม่อนเลี้ยงไหม บ้านดอนบาลไท หมู่ที่ 2  </t>
  </si>
  <si>
    <t>จะดำเนินการได้ต่อเมื่อได้รับความเห็นชอบจากคณะอนุกรรมการการกระจายอำนาจให้แก่องค์กรปกครองส่วนท้องถิ่น</t>
  </si>
  <si>
    <t>-  ประเภทอุดหนุนโครงการส่งเสริมสนับสนุนการจัดงานวันสตรีสากล</t>
  </si>
  <si>
    <t>เพื่อจ่ายเป็นเงินอุดหนุนโครงการจัดงานวันสตรีสากลให้แก่กลุ่มองค์กรสตรีตำบลแวงใหญ่  จะดำเนินการได้ต่อเมื่อได้รับ</t>
  </si>
  <si>
    <t>ความเห็นชอบจากคณะอนุกรรมการอำนวยการการกระจายอำนาจให้แก่องค์กรปกครองส่วนท้องถิ่นระดับจังหวัดแล้ว</t>
  </si>
  <si>
    <t>1.6  หมวดรายจ่ายอื่น            -ไม่ได้ตั้งไว้-</t>
  </si>
  <si>
    <t>2. รายจ่ายเพื่อการลงทุน   ตั้งไว้  รวม</t>
  </si>
  <si>
    <t>ตั้งไว้รวม</t>
  </si>
  <si>
    <r>
      <t xml:space="preserve">บาท </t>
    </r>
    <r>
      <rPr>
        <b/>
        <sz val="16"/>
        <rFont val="TH SarabunPSK"/>
        <family val="2"/>
      </rPr>
      <t>แยกเป็น</t>
    </r>
  </si>
  <si>
    <t xml:space="preserve">2.1  หมวดค่าครุภัณฑ์ที่ดินและสิ่งก่อสร้าง </t>
  </si>
  <si>
    <t xml:space="preserve">2.1.1  ลักษณะค่าครุภัณฑ์   </t>
  </si>
  <si>
    <t>-  ประเภทครุภัณฑ์สำนักงาน</t>
  </si>
  <si>
    <t xml:space="preserve">(1) เครื่องพิมพ์ดีดธรรมดา  </t>
  </si>
  <si>
    <t>เพื่อจ่ายเป็นค่าจัดซื้อเครื่องพิมพ์ดีดธรรมดา 18 นิ้ว (ภาษาไทย)    จัดซื้อตามราคาท้องถิ่น  โดยมีรายละเอียดดังนี้</t>
  </si>
  <si>
    <t>-  เป็นเครื่องพิมพ์ดีดธรรมดาตั้งโต๊ะ ความยาวแคร่ไม่น้อยกว่า 18 นิ้ว</t>
  </si>
  <si>
    <t>-  แป้นตัวอักษรและเครื่องหมาย ภาษาไทยมี  45  แป้น</t>
  </si>
  <si>
    <t>-  แป้นตัวอักษรและเครื่องหมาย ภาษาอังกฤษมี  44  แป้น</t>
  </si>
  <si>
    <t>-  ขนาดตัวอักษร ไม่น้อยกว่า 11 ตัวต่อนิ้ว</t>
  </si>
  <si>
    <t>-  พิมพ์กระดาษสำเนาได้ไม่น้อยกว่า 5 แผ่น</t>
  </si>
  <si>
    <t>(2) เครื่องปรับอากาศ</t>
  </si>
  <si>
    <t xml:space="preserve">เพื่อจ่ายเป็นค่าจัดซื้อเครื่องปรับอากาศชนิดแขวน ขนาด 15,000 บีทียู จำนวน 2 เครื่อง พร้อมติดตั้งจัดซื้อตามราคาท้องถิ่น </t>
  </si>
  <si>
    <t>ท้องถิ่น</t>
  </si>
  <si>
    <t>(3) ชุดรับแขก</t>
  </si>
  <si>
    <t>เพื่อจ่ายเป็นค่าจัดซื้อชุดรับแขกไม้ จำนวน  2  ชุด  ประกอบด้วย เก้าอี้ตัวยาว 1 ตัว เก้าอี้ตัวสั้น 2 ตัว พร้อมโต๊ะกลาง</t>
  </si>
  <si>
    <t>จัดซื้อตามราคาท้องถิ่น</t>
  </si>
  <si>
    <t xml:space="preserve">- ประเภทครุภัณฑ์โฆษณาและเผยแพร่ </t>
  </si>
  <si>
    <t xml:space="preserve">บาท ประกอบด้วย </t>
  </si>
  <si>
    <t>(1) จอรับภาพ ชนิดมอเตอร์ไฟฟ้า</t>
  </si>
  <si>
    <t>เพื่อจ่ายเป็นค่าจัดซื้อจอรับภาพ ชนิดมอเตอร์ไฟฟ้า ขนาดเส้นทะแยงมุมไม่น้อยกว่า 135 นิ้ว พร้อมติดตั้งที่ห้องประชุม</t>
  </si>
  <si>
    <t>เทศบาล (อาคารหลังเก่า) โดยจัดซื้อตามราคาท้องถิ่น</t>
  </si>
  <si>
    <t>- ประเภทครุภัณฑ์ไฟฟ้าและวิทยุ</t>
  </si>
  <si>
    <t>บาท ประกอบด้วย</t>
  </si>
  <si>
    <t xml:space="preserve">(1) เครื่องรับส่ง-วิทยุ </t>
  </si>
  <si>
    <t xml:space="preserve">เพื่อจ่ายเป็นค่าจัดซื้อเครื่องรับส่ง-วิทยุ ระบบ VHF/FM  ชนิดมือถือ ขนาดกำลังส่ง 5 วัตต์ จำนวน 14  เครื่อง  </t>
  </si>
  <si>
    <t>โดยจัดซื้อตามราคาท้องถิ่น</t>
  </si>
  <si>
    <t>(2) เครื่องโทรโข่ง</t>
  </si>
  <si>
    <t>เพื่อจ่ายเป็นค่าจัดซื้อเครื่องโทรโข่ง ขนาด 25 W จำนวน 2 เครื่อง เพื่อใช้ในการจัดการเรียนการสอนนอกห้องเรียน</t>
  </si>
  <si>
    <t>ของศูนย์พัฒนาเด็กเล็กของเทศบาลทั้ง 2 ศูนย์  โดยจัดซื้อตามราคาท้องถิ่น</t>
  </si>
  <si>
    <t>(3) ชุดไมล์ประชุมระบบอนาล็อก</t>
  </si>
  <si>
    <t>เพื่อจ่ายเป็นค่าจัดซื้อชุดไมลค์ประชุมระบบอนาล็อก  ประกอบด้วย</t>
  </si>
  <si>
    <t>-  ชุดควบคุมส่วนกลางและขยายเสียง AC-50 แอมป์ จำนวน  1  เครื่อง</t>
  </si>
  <si>
    <t>-  ชุดไมลด์ประธานการประชุมจำนวน  1  ชุด</t>
  </si>
  <si>
    <t>-  ชุดไมลด์ผู้ร่วมประชุมจำนวน 16 ชุด</t>
  </si>
  <si>
    <t>-  ประเภทครุภัณฑ์การเกษตร</t>
  </si>
  <si>
    <t>(1) เครื่องสูบน้ำมอเตอร์ไฟฟ้า</t>
  </si>
  <si>
    <t xml:space="preserve">เพื่อจ่ายเป็นค่าจัดซื้อเครื่องสูบน้ำมอเตอร์ไฟฟ้า เครื่องยนต์ดีเซล สูบน้ำได้ 1,130 ลิตรต่อนาที พร้อมชุดติดตั้ง </t>
  </si>
  <si>
    <t xml:space="preserve">จำนวน 1 เครื่อง โดยมีรายละเอียดดังนี้ </t>
  </si>
  <si>
    <t>-  เป็นเครื่องสูบน้ำแบบหอยโข่ง ใช้มอเตอร์ไฟฟ้า</t>
  </si>
  <si>
    <t>-  ขนาดท่อส่งไม่น้อยกว่า 3 นิ้ว (75 มิลลิเมตร)</t>
  </si>
  <si>
    <t>-  ปริมาณน้ำที่สูบได้ไม่น้อยกว่า 1,130 ลิตรต่อนาที หรือประมาณ 300 แกลลอน (อเมริกัน) ต่อนาที</t>
  </si>
  <si>
    <t>-  ส่งน้ำได้สูงไม่ต่ำกว่า 13.5 เมตร หรือประมาณ 45 ฟุต</t>
  </si>
  <si>
    <t>-  อุปกรณ์ประกอบของเครื่องสูบน้ำและของมอเตอร์ไฟฟ้าต้องมีครบชุดพร้อมที่จะใช้งานได้</t>
  </si>
  <si>
    <t>- ประเภทครุภัณฑ์คอมพิวเตอร์</t>
  </si>
  <si>
    <t xml:space="preserve">(1)  เครื่องคอมพิวเตอร์ </t>
  </si>
  <si>
    <t>เพื่อจ่ายเป็นค่าจัดเครื่องคอมพิวเตอร์ สำหรับงานประมวลผล (จอขนาดไม่น้อยกว่า 18 นิ้ว)  สำหรับใช้ในงาน</t>
  </si>
  <si>
    <t>สวัสดิการสังคม และงานแผนและงบประมาณ จำนวน  2 ชุด  โดยมีรายละเอียดดังนี้</t>
  </si>
  <si>
    <t>(1) มีหน่วยประมวลผลกลาง (CPU) ไม่น้อยกว่า 4 แกนหลัก (4 Core) และมีความเร็วสัญญาณนาฬิกา</t>
  </si>
  <si>
    <t>ไม่น้อยกว่า 2.5 GHz และมีความเร็วของหน่วยความจำ หรือมี HTT ขนาดไม่น้อยกว่า 1,066 MHz จำนวน 1 หน่วย</t>
  </si>
  <si>
    <t xml:space="preserve">(2) มีหน่วยประมวลผลเพื่อแสดงภาพแยกจากวงจรหลักที่มีหน่วยความจำขนาดไม่น้อยกว่า 512 MB </t>
  </si>
  <si>
    <t>(3) มีหน่วยความจำหลัก (RAM) ชนิด DDR3 หรือดีกว่า มีขนาดไม่น้อยกว่า 4GB</t>
  </si>
  <si>
    <t xml:space="preserve">(4) มีหน่วยจัดเก็บข้อมูล (Hard Disk)  ชนิด SATA   หรือดีกว่า  ขนาดความจุไม่น้อยกว่า 1TB  จำนวน </t>
  </si>
  <si>
    <t>1  หน่วย</t>
  </si>
  <si>
    <t>(5) มี DVD-RW หรือดีกว่า จำนวน  1  หน่วย</t>
  </si>
  <si>
    <t>(6) มีช่องเชื่อมต่อระบบเครือข่าย แบบ 10/100/1,000 Mbps จำนวนไม่น้อยกว่า 1 ช่อง</t>
  </si>
  <si>
    <t>(7) มีจอภาพแบบ LCD มี Contrast Ratio ไม่น้อยกว่า 600:1 และมีขนาดไม่น้อยกว่า 18 นิ้ว จำนวน</t>
  </si>
  <si>
    <t>จัดซื้อตามราคาท้องถิ่น  สำหรับใช้ในงานสวัสดิการสังคม งานแผนและงบประมาณและศูนย์พัฒนาเด็กเล็กวัดสระเกษ</t>
  </si>
  <si>
    <t xml:space="preserve">(2)  เครื่องพิมพ์คอมพิวเตอร์ </t>
  </si>
  <si>
    <t xml:space="preserve">เพื่อจ่ายเป็นค่าจัดซื้อเครื่องพิมพ์คอมพิวเตอร์ชนิดเลเซอร์/ชนิด LED ขาวดำ (25 หน้า/นาที)  จำนวน  1  เครื่อง  </t>
  </si>
  <si>
    <t>โดยมีรายละเอียดดังนี้</t>
  </si>
  <si>
    <t>(1) มีความละเอียดในการพิมพ์ไม่น้อยกว่า 1,200×600 dpi</t>
  </si>
  <si>
    <t>(2) มีความเร็วในการพิมพ์ไม่น้อยกว่า 25 หน้าต่อนาที</t>
  </si>
  <si>
    <t>(3) มีหน่วยความจำ (Memory) ขนาดไม่น้อยกว่า 8 MB</t>
  </si>
  <si>
    <t>(4) สามารถพิมพ์เอกสารกลับหน้าอัตโนมัติ</t>
  </si>
  <si>
    <t>(5) มี Interface แบบ 1 × Parallel หรือ 1 × USA 2.0 หรือดีกว่า</t>
  </si>
  <si>
    <t>(6) สามารถใช้ได้กับ A4 , Letter , Legal และ Custom โดยมีถาดใส่กระดาษได้ไม่น้อยกว่า 250 แผ่น</t>
  </si>
  <si>
    <t>โดยจัดซื้อตามราคาท้องถิ่น สำหรับใช้ในงานการเจ้าหน้าที่</t>
  </si>
  <si>
    <t>-  ประเภทครุภัณฑ์อื่น ๆ</t>
  </si>
  <si>
    <t>(1) ป้ายประชาสัมพันธ์ในชุมชน</t>
  </si>
  <si>
    <t>เพื่อจ่ายเป็นค่าจัดทำป้ายประชาสัมพันธ์ในชุมชน เพื่อใช้ในการปิดประกาศประชาสัมพันธ์ข้อมูลข่าวสารของทางราชการ</t>
  </si>
  <si>
    <t xml:space="preserve">จำนวน 7 ป้าย   </t>
  </si>
  <si>
    <t>ตั้งจ่ายจากเงินอุดหนุนทั่วไป (ปรากฎในแผนงานบริหารงานทั่วไป 00110   งานบริหารทั่วไป  00111)</t>
  </si>
  <si>
    <t>อำเภอแวงใหญ่     จังหวัดขอนแก่น</t>
  </si>
  <si>
    <t>กองคลัง</t>
  </si>
  <si>
    <t>*****************</t>
  </si>
  <si>
    <t xml:space="preserve">1. รายจ่ายประจำ  ตั้งไว้  รวม </t>
  </si>
  <si>
    <t>1.1  หมวดเงินเดือนและค่าจ้างประจำ</t>
  </si>
  <si>
    <t xml:space="preserve">-  ประเภทเงินเดือนพนักงาน  </t>
  </si>
  <si>
    <t>เพื่อจ่ายเป็นเงินเดือนพนักงานเทศบาลสามัญ พร้อมทั้งเงินปรับปรุงเงินเดือนประจำปี   ของกองคลังตาม</t>
  </si>
  <si>
    <t xml:space="preserve">ตำแหน่งและอัตราที่ ก.ท.กำหนด  โดยคำนวนตั้งจ่ายไว้ไม่เกิน  12  เดือน  </t>
  </si>
  <si>
    <t>ตั้งจ่ายจากเงินรายได้  (ปรากฎในแผนงานบริหารงานทั่วไป  00110  งานบริหารงานคลัง 00113)</t>
  </si>
  <si>
    <t xml:space="preserve">-  ประเภทเงินเพิ่มต่าง ๆ  </t>
  </si>
  <si>
    <t xml:space="preserve">(1)  เงินเพิ่มค่าครองชีพชั่วคราว </t>
  </si>
  <si>
    <t>เพื่อจ่ายเป็นเงินเพิ่มค่าครองชีพชั่วคราวให้แก่พนักงานเทศบาลที่ปฏิบัติงานในสังกัดกองคลัง   ตามระเบียบ</t>
  </si>
  <si>
    <t>กระทรวงการคลังว่าด้วยการเบิกจ่ายเงินเพิ่มการครองชีพชั่วคราวของข้าราชการ   และลูกจ้างประจำของ</t>
  </si>
  <si>
    <t>ส่วนราชการ  พ.ศ. 2548 และแก้ไขเพิ่มเติมถึง (ฉบับที่ 5) พ.ศ.2555</t>
  </si>
  <si>
    <t xml:space="preserve">เพื่อจ่ายเป็นเงินเพิ่มตามคุณวุฒิให้แก่พนักงานเทศบาลสามัญที่ปฏิบัติงานสังกัดกองคลัง ตามประกาศหลักเกณฑ์    </t>
  </si>
  <si>
    <t>และวิธีการกำหนดอัตราเงินเดือนและจำนวนเงินที่ปรับเพิ่ม สำหรับวุฒิที่ ก.พ. หรือคณะกรรมการกลางพนักงาน</t>
  </si>
  <si>
    <t>เทศบาลรับรองว่าวุฒินั้นเป็นคุณสมบัติเฉพาะตำแหน่งที่ได้รับแต่งตั้ง (ฉบับที่ 2) ลงวันที่ 22 กันยายน 2554</t>
  </si>
  <si>
    <t xml:space="preserve">-  ประเภทค่าจ้างลูกจ้างประจำ </t>
  </si>
  <si>
    <t>เพื่อจ่ายเป็นเงินค่าจ้างประจำให้แก่ลูกจ้างประจำสังกัดกองคลัง พร้อมทั้งเงินปรับปรุงค่าจ้างประจำปีและเงินปรับ</t>
  </si>
  <si>
    <t>อัตราค่าจ้าง  โดยคำนวนตั้งจ่ายไว้ไม่เกิน 12 เดือน</t>
  </si>
  <si>
    <t xml:space="preserve">-  ประเภทเงินเพิ่มต่าง ๆ </t>
  </si>
  <si>
    <t>เพื่อจ่ายเป็นเงินเพิ่มค่าครองชีพชั่วคราวให้แก่ลูกจ้างประจำที่ปฏิบัติงานในสังกัดกองคลัง ตามระเบียบกระทรวง</t>
  </si>
  <si>
    <t xml:space="preserve">การคลังว่าด้วยการเบิกจ่ายเงินเพิ่มการครองชีพชั่วคราวของข้าราชการและลูกจ้างประจำของส่วนราชการ </t>
  </si>
  <si>
    <t>พ.ศ. 2548 และแก้ไขเพิ่มเติมถึง (ฉบับที่ 5) พ.ศ.2555</t>
  </si>
  <si>
    <t xml:space="preserve">-  ประเภทค่าจ้างลูกจ้างชั่วคราว </t>
  </si>
  <si>
    <t>เพื่อจ่ายเป็นค่าตอบแทนและเงินเพิ่มค่าครองชีพชั่วคราว ให้แก่พนักงานจ้างสังกัดกองคลัง โดยคำนวณตั้งจ่ายไว้</t>
  </si>
  <si>
    <t xml:space="preserve">ไม่เกิน  12  เดือน  ตามระเบียบกระทรวงการคลังว่าด้วยการเบิกจ่ายเงินเพิ่มการครองชีพชั่วคราวของข้าราชการ   </t>
  </si>
  <si>
    <t>และลูกจ้างประจำของส่วนราชการ พ.ศ.2548 และแก้ไขเพิ่มเติม (ฉบับที่ 5) พ.ศ.2555</t>
  </si>
  <si>
    <t xml:space="preserve">-  ประเภทค่าตอบแทนผู้ปฏิบัติราชการอันเป็นประโยชน์แก่องค์กรปกครองส่วนท้องถิ่น   </t>
  </si>
  <si>
    <t>เพื่อจ่ายเป็นค่าตอบแทนคณะกรรมการจัดซื้อจัดจ้าง  คณะกรรมการตรวจงานจ้าง และผู้ควบคุมงานก่อสร้าง</t>
  </si>
  <si>
    <t>ขององค์กรปกครองส่วนท้องถิ่น   ตามหนังสือที่  มท 0808.4/ว 3652  ลงวันที่ 17   พฤศจิกายน พ.ศ.  2553</t>
  </si>
  <si>
    <t>-  ประเภทค่าตอบแทนการปฏบัติงานนอกเวลาราชการ</t>
  </si>
  <si>
    <t>เพื่อจ่ายค่าตอบแทนการปฏิบัติงานนอกเวลาราชการให้แก่พนักงานเทศบาลและลูกจ้างที่ต้องมาปฏิบัติงาน</t>
  </si>
  <si>
    <t xml:space="preserve">นอกเวลาราชการ   </t>
  </si>
  <si>
    <t xml:space="preserve">เพื่อจ่ายเป็นค่าเช่าบ้านให้แก่พนักงานเทศบาลของกองคลัง     ซึ่งมีสิทธิเบิกค่าเช่าบ้านได้ตามระเบียบฯ  </t>
  </si>
  <si>
    <t>เพื่อจ่ายเป็นค่าช่วยเหลือการศึกษาบุตรให้แก่พนักงานเทศบาลและลูกจ้างประจำของกองคลัง   ซึ่งมีสิทธิ</t>
  </si>
  <si>
    <t xml:space="preserve">เบิกเงินช่วยเหลือการศึกษาบุตรได้ตามระเบียบฯ  </t>
  </si>
  <si>
    <t>เพื่อจ่ายเป็นค่าช่วยเหลือค่ารักษาพยาบาลให้แก่พนักงานเทศบาลและลูกจ้างประจำของกองคลังและบุคคล</t>
  </si>
  <si>
    <t xml:space="preserve">ในครอบครัว ซึ่งมีสิทธิเบิกเงินช่วยเหลือค่ารักษาพยาบาลได้ตามระเบียบฯ </t>
  </si>
  <si>
    <t>เพื่อจ่ายเป็นเงินประโยชน์ตอบแทนอื่นเป็นกรณีพิเศษ (โบนัส) แก่พนักงานเทศบาลและลูกจ้างเป็นกรณีพิเศษที่</t>
  </si>
  <si>
    <t>สังกัดกองคลัง</t>
  </si>
  <si>
    <t xml:space="preserve">1.3.2 ลักษณะค่าใช้สอย    </t>
  </si>
  <si>
    <t>เพื่อจ่ายเป็นค่าเย็บหนังสือหรือเข้าปกหนังสือ ค่าซักฟอก  ค่าตักสิ่งปฏิกูล ค่าระวางบรรทุก    ค่าเช่าทรัพย์สิน</t>
  </si>
  <si>
    <t>(นอกจากค่าเช่าบ้าน) ค่าโฆษณาและเผยแพร่  (รายจ่ายเกี่ยวกับการจ้างเหมาโฆษณาและเผยแพร่ข่าวทางวิทยุ</t>
  </si>
  <si>
    <t>กระจายเสียง  โทรทัศน์  โรงมหรสพหรือสิ่งพิมพ์ต่าง ๆ)   ค่าธรรมเนียมและค่าลงทะเบียนต่าง ๆ ค่าจ้างเหมา</t>
  </si>
  <si>
    <t xml:space="preserve">บริการต่าง ๆ เช่น ค่าจ้างเหมาจัดทำป้ายประชาสัมพันธ์หน่วยงานและรายละเอียดตามงบประมาณ </t>
  </si>
  <si>
    <t>ตั้งจ่ายจากเงินรายได้  (ปรากฎในแผนงานบริหารทั่วไป  00110  งานบริหารงานคลัง 00113)</t>
  </si>
  <si>
    <t xml:space="preserve">เพื่อจ่ายเป็นค่าบำรุงรักษาหรือซ่อมแซมครุภัณฑ์ที่ชำรุด   เช่น  ตู้  โต๊ะ  เก้าอี้  เครื่องทุ่นแรง   เครื่องพิมพ์ดีด </t>
  </si>
  <si>
    <t>ยานพาหนะ เครื่องคอมพิวเตอร์ เครื่องปรับอากาศ ฯลฯ  ให้อยู่ในสภาพใช้งานได้ดี</t>
  </si>
  <si>
    <t>-  ประเภทโครงการจัดทำหรือปรับข้อมูลแผนที่ภาษีฯ</t>
  </si>
  <si>
    <t>เพื่อจ่ายเป็นค่าใช้จ่ายโครงการจัดทำหรือปรับปรุงข้อมูลแผนที่ภาษี และทะเบียนทรัพย์สินของเทศบาลให้เป็น</t>
  </si>
  <si>
    <t xml:space="preserve">ปัจจุบัน เพื่อนำไปใช้ในการเพิ่มประสิทธิภาพในการจัดเก็บรายได้ ซึ่งเป็นไปตามระเบียบกระทรวงมหาดไทยว่า  </t>
  </si>
  <si>
    <t>แผนที่ภาษีและทะเบียนทรัพย์สินขององค์กรปกครองส่วนท้องถิ่น พ.ศ.2550</t>
  </si>
  <si>
    <t>สำหรับจ่ายเป็นค่าเบี้ยเลี้ยง  ค่าพาหนะ  ค่าเช่าที่พัก ค่าบริการจอดรถ ณ ท่าอากาศยาน ค่าผ่านทางด่วน</t>
  </si>
  <si>
    <t>พิเศษ ค่าธรรมเนียมในการใช้สนามบิน ฯลฯ ให้แก่พนักงานและลูกจ้าง และบุคลากรในหน่วยงานที่มีสิทธิ</t>
  </si>
  <si>
    <t>สิทธิเบิกจ่าย   ซึ่งมีความจำเป็นเดินทางไปติดต่อราชการหรือโอน ย้าย หรือเข้ารับการอบรมสัมมนา หรือ</t>
  </si>
  <si>
    <t xml:space="preserve">สอบคัดเลือก และมีสิทธิตามระเบียบที่ทางราชการกำหนด </t>
  </si>
  <si>
    <t xml:space="preserve">เพื่อจ่ายเป็นค่าซื้อสิ่งของเครื่องใช้สำนักงานต่าง ๆ เช่น กระดาษ แฟ้ม ปากกา  ดินสอ  แบบพิมพ์ ตรายาง </t>
  </si>
  <si>
    <t>เข็มหมุด เทปพีวีซี แผ่นใส คลิป กระดาษไข ซอง  ธงชาติ  สิ่งพิมพ์ที่ได้จากการซื้อวัสดุหรือจ้างพิมพ์ น้ำดื่ม</t>
  </si>
  <si>
    <t>หนังสือพิมพ์ในสำนักงาน     และวัสดุสำนักงานที่มีลักษณะคงทนและมีอายุการใช้งานระยะเวลาประมาณ</t>
  </si>
  <si>
    <t>1 ปีขึ้นไป  แต่มีราคาต่อหนึ่วยหนึ่ง/ชุดหนึ่ง ไม่เกิน 5,000.- บาท  เช่น เครื่องคำนวณ เครื่องตัดกระดาษ</t>
  </si>
  <si>
    <t xml:space="preserve">พระบรมฉายาลักษณ์  กระดานไวท์บอร์ด ฯลฯ </t>
  </si>
  <si>
    <t>ตั้งจ่ายจากเงินอุดหนุนทั่วไป  (ปรากฎในแผนงานบริหารทั่วไป  00110  งานบริหารงานคลัง 00113)</t>
  </si>
  <si>
    <r>
      <t xml:space="preserve">เพื่อจ่ายเป็นค่าวัสดุอุปกรณ์ไฟฟ้าต่าง ๆ เช่น ถ่านไฟฉาย   ปลั๊กไฟฟ้า   ลำโพง   ไมโครโฟน ฯลฯ </t>
    </r>
    <r>
      <rPr>
        <b/>
        <sz val="16"/>
        <rFont val="TH SarabunPSK"/>
        <family val="2"/>
      </rPr>
      <t xml:space="preserve">  </t>
    </r>
  </si>
  <si>
    <t xml:space="preserve">เพื่อจ่ายเป็นค่าซื้อสิ่งของเครื่องมือ เครื่องใช้ วัสดุที่ทำความสะอาด เช่น จาน ชาม กระติกน้ำร้อน  ไม้กวาด   </t>
  </si>
  <si>
    <t xml:space="preserve">แปรง  ผ้าปูโต๊ะ  แก้วน้ำ จานรอง ผงซักฟอกฯลฯ </t>
  </si>
  <si>
    <t xml:space="preserve">เพื่อจ่ายเป็นค่าวัสดุน้ำมันเชื้อเพลิงและหล่อลื่น เช่น  น้ำมันดีเซล  น้ำมันก๊าด  น้ำมันเบนซิน  น้ำมันเครื่อง  </t>
  </si>
  <si>
    <t xml:space="preserve">น้ำมันเตาถ่าน  แก๊สหุ้งต้ม น้ำมันจารบี ฯลฯ  </t>
  </si>
  <si>
    <t>เพื่อจ่ายเป็นค่าซื้อแผ่นหรือจานบันทึกข้อมูล หัวพิมพ์ แป้นอักขระ เมาส์ โปรแกรม หมึกคอมพิว เมมโมรี่ชิป (RAM)</t>
  </si>
  <si>
    <t xml:space="preserve"> เครื่องกระจายสัญญาณ Hup), Lan card , โปรมแกรมคอมพิวเตอร์ และอุปกรณ์อื่น ๆ เกี่ยวกับคอมพิวเตอร์</t>
  </si>
  <si>
    <t xml:space="preserve">เพื่อจ่ายเป็นค่าไฟฟ้าตลาดสดเทศบาลตำบลแวงใหญ่  </t>
  </si>
  <si>
    <t xml:space="preserve">เพื่อจ่ายเป็นค่าน้ำประปาตลาดสดเทศบาลตำบลแวงใหญ่ </t>
  </si>
  <si>
    <t xml:space="preserve">เพื่อจ่ายเป็นค่าจัดซื้อดวงตราไปรษณีย์ </t>
  </si>
  <si>
    <t xml:space="preserve">-  ประเภทอุดหนุนศูนย์รวมข่าวการจัดซื้อจัดจ้างฯ </t>
  </si>
  <si>
    <t>เพื่อจ่ายเป็นเงินอุดหนุนศูนย์รวมข่าวการจัดซื้อจัดจ้างอำเภอแวงใหญ่ ให้แก่องค์กรปกครองส่วนท้องถิ่นในเขต</t>
  </si>
  <si>
    <t>อำเภอแวงใหญ่ที่ได้รับมอบหมายให้ดำเนินการจัดซื้อจัดจ้าง   จะดำเนินการได้ต่อเมื่อได้รับความเห็นชอบจาก</t>
  </si>
  <si>
    <t>คณะอนุกรรมการอำนวยการการกระจายอำนาจ   ให้แก่องค์กรปกครองส่วนท้องถิ่นระดับจังหวัด</t>
  </si>
  <si>
    <t>2. รายจ่ายเพื่อการลงทุน   ตั้งรวมไว้</t>
  </si>
  <si>
    <t xml:space="preserve">-  ประเภทครุภัณฑ์คอมพิวเตอร์ </t>
  </si>
  <si>
    <t xml:space="preserve">บาท ประกอบด้วย  </t>
  </si>
  <si>
    <t xml:space="preserve">(1)  เครื่องคอมพิวเตอร์  </t>
  </si>
  <si>
    <t>เพื่อเป็นค่าใช้จ่ายในการจัดซื้อเครื่องคอมพิวเตอร์ สำหรับงานประมวลผล (จอขนาดไม่น้อยกว่า 18 นิ้ว)</t>
  </si>
  <si>
    <t>จำนวน 1 ชุด โดยมีรายละเอียดดังนี้</t>
  </si>
  <si>
    <t>-  มีหน่วยประมวลผลกลาง (CPU) ไม่น้อยกว่า 4 แกนหลัก (4Core) และมีความเร็วสัญญาณ</t>
  </si>
  <si>
    <t>นาฬิกาไม่น้อย 2.4 GHz และมีความเร็วของหน่วยความจำ หรือมี HTT ขนาดไม่น้อยกว่า 1,066 MHz จำนวน</t>
  </si>
  <si>
    <t xml:space="preserve">1  หน่วย </t>
  </si>
  <si>
    <t xml:space="preserve">-  มีหน่วยประมลผลเพื่อแสดงภาพแยกจากวงจรหลักที่มีหน่วยความจำขนาดไม่น้อยกว่า </t>
  </si>
  <si>
    <t>512 MB</t>
  </si>
  <si>
    <t>-  มีหน่วยความจำหลัก (RAM) ชนิด DDR3 หรือดีกว่าขนาดความจุไม่น้อยกว่า 4 GB</t>
  </si>
  <si>
    <t xml:space="preserve">-  มีหน่วยจัดเก็บข้อมูล (Hard Disk)  ชนิด SATA   หรือดีกว่า  ขนาดความจุไม่น้อยกว่า 1TB   </t>
  </si>
  <si>
    <t>จำนวน 1  หน่วย</t>
  </si>
  <si>
    <t>-  มี DVD-RW หรือดีกว่า จำนวน  1  หน่วย</t>
  </si>
  <si>
    <t>-  มีช่องเชื่อมต่อระบบเครือข่าย แบบ 10/100/1,000 Mbps จำนวนไม่น้อยกว่า 1 ช่อง</t>
  </si>
  <si>
    <t xml:space="preserve">-  มีจอภาพแบบ LCD มี Contrast Ratio ไม่น้อยกว่า 600:1 และมีขนาดไม่น้อยกว่า 18 นิ้ว </t>
  </si>
  <si>
    <t>เนื่องจากครุภัณฑ์ที่จัดซื้อไม่ปรากฎในบัญชีมาตรฐานครุภัณฑ์ จึงขอจัดซื้อตามราคากลางและ</t>
  </si>
  <si>
    <t>คุณลักษณะพื้นฐานครุภัณฑ์คอมพิวเตอร์ของกระทรวงเทคโนโลยีสารสนเทศและการสื่อสารหรือกระทรวงมหาดไทย</t>
  </si>
  <si>
    <t>หรือหนังสือสั่งการฉบับล่าสุด</t>
  </si>
  <si>
    <t>2.1.2  ลักษณะค่าที่ดินและสิ่งก่อสร้าง     - ไม่ได้ตั้งไว้-</t>
  </si>
  <si>
    <t xml:space="preserve">                                         (ลงชื่อ).............................................................ผู้ประมาณการรายจ่าย</t>
  </si>
  <si>
    <t xml:space="preserve">                                                                 (นางสาวภาริณี  อานันทนสกุล)</t>
  </si>
  <si>
    <t xml:space="preserve">                                                                                    ผู้อำนวยการกองคลัง</t>
  </si>
  <si>
    <t xml:space="preserve">กองสาธารณสุขและสิ่งแวดล้อม </t>
  </si>
  <si>
    <t>*******************</t>
  </si>
  <si>
    <t>เพื่อจ่ายเป็นเงินเดือนพนักงานเทศบาลสามัญ  พร้อมทั้งเงินปรับปรุงเงินเดือนประจำปีของกองสาธารณสุขฯ ตาม</t>
  </si>
  <si>
    <t>ตำแหน่งและอัตราที่ ก.ท.กำหนด  โดยคำนวนตั้งจ่ายไว้ไม่เกิน  12  เดือน</t>
  </si>
  <si>
    <t>ตั้งจ่ายจากเงินรายได้  (ปรากฎในแผนงานสาธารณสุข 00220 งานบริหารทั่วไปเกี่ยวกับสาธารณสุข 00221)</t>
  </si>
  <si>
    <r>
      <t xml:space="preserve">บาท </t>
    </r>
    <r>
      <rPr>
        <sz val="16"/>
        <rFont val="TH SarabunPSK"/>
        <family val="2"/>
      </rPr>
      <t>ประกอบด้วย</t>
    </r>
  </si>
  <si>
    <t>เพื่อจ่ายเป็นเงินเพิ่มค่าครองชีพชั่วคราวให้แก่พนักงานเทศบาลที่ปฏิบัติงานในสังกัดกองสาธารณสุขฯ ตามระเบียบ</t>
  </si>
  <si>
    <t>ส่วนราชการ พ.ศ. 2548 และแก้ไขเพิ่มเติมถึง (ฉบับที่ 5) พ.ศ.2555</t>
  </si>
  <si>
    <t xml:space="preserve">เพื่อจ่ายเป็นเงินเพิ่มตามคุณวุฒิให้แก่พนักงานเทศบาลสามัญที่ปฏิบัติงานสังกัดกองสาธารณสุขและสิ่งแวดล้อมตาม   </t>
  </si>
  <si>
    <t>ประกาศหลักเกณฑ์และวิธีการกำหนดอัตราเงินเดือนและจำนวนเงินที่ปรับเพิ่มสำหรับวุฒิที่ ก.พ. หรือคณะกรรมการ</t>
  </si>
  <si>
    <t>กลางพนักงานเทศบาลรับรองว่าวุฒินั้นเป็นคุณสมบัติเฉพาะที่ได้รับแต่งตั้ง (ฉบับที่ 2) ลงวันที่ 22 กันยายน 2554</t>
  </si>
  <si>
    <t>เพื่อจ่ายเป็นเงินเพิ่มค่าครองชีพชั่วคราวให้แก่พนักงานเทศบาลสังกัดกองสาธารณสุขและสิ่งแวดล้อม ตามระเบียบ</t>
  </si>
  <si>
    <t xml:space="preserve">กระทรวงการคลังว่าด้วยการเบิกจ่ายเงินเพิ่มการครองชีพชั่วคราวของข้าราชการและลูกจ้างประจำของส่วนราชการ </t>
  </si>
  <si>
    <t>เพื่อจ่ายเป็นเงินเพิ่มค่าครองชีพชั่วคราวให้แก่ลูกจ้างประจำ   ตามระเบียบกระทรวงการคลังว่าด้วยการเบิกจ่าย</t>
  </si>
  <si>
    <t>เงินเพิ่มการครองชีพชั่วคราวของข้าราชการและลูกจ้างประจำของส่วนราชการ พ.ศ. 2548</t>
  </si>
  <si>
    <t xml:space="preserve">เพื่อจ่ายเป็นค่าตอบแทนและค่าตอบแทนพิเศษตลอดจนเงินเพิ่มค่าครองชีพชั่วคราวให้แก่พนักงานจ้างสังกัดกอง     </t>
  </si>
  <si>
    <t>สาธารณสุขและสิ่งแวดล้อม โดยคำนวนตั้งจ่ายไว้ไม่เกิน  12  เดือน ตามระเบียบกระทรวงการคลังว่าด้วยการเบิกจ่าย</t>
  </si>
  <si>
    <t>เงินเพิ่มการครองชีพชั่วคราวของข้าราชการและลูกจ้างประจำส่วนราชการ พ.ศ.2548 และแก้ไขเพิ่มเติมถึง (ฉบับที่ 5)</t>
  </si>
  <si>
    <t>พ.ศ.2555</t>
  </si>
  <si>
    <t>- ประเภทค่าตอบแทนการปฏบัติงานนอกเวลาราชการ ตั้งไว้</t>
  </si>
  <si>
    <t>เพื่อจ่ายค่าตอบแทนการปฏิบัติงานนอกเวลาราชการให้แก่พนักงานเทศบาลและลูกจ้างที่ต้องมาปฏิบัติงานนอกเวลา</t>
  </si>
  <si>
    <t>ราชการปกติ เช่นค่าตอบแทนเวรกู้ชีพ เป็นต้น</t>
  </si>
  <si>
    <t xml:space="preserve">เพื่อจ่ายเป็นค่าเช่าบ้านให้แก่พนักงานเทศบาลของกองสาธารณสุข   ซึ่งมีสิทธิเบิกค่าเช่าบ้านได้ตามระเบียบฯ </t>
  </si>
  <si>
    <t>เพื่อจ่ายเป็นค่าช่วยเหลือการศึกษาบุตรให้แก่พนักงานเทศบาลและลูกจ้างประจำของกองสาธารณสุขซึ่งมีสิทธิ</t>
  </si>
  <si>
    <r>
      <t xml:space="preserve">เบิกเงินช่วยเหลือการศึกษาบุตรได้ตามระเบียบฯ  </t>
    </r>
    <r>
      <rPr>
        <b/>
        <sz val="16"/>
        <rFont val="TH SarabunPSK"/>
        <family val="2"/>
      </rPr>
      <t xml:space="preserve"> </t>
    </r>
  </si>
  <si>
    <t>เพื่อจ่ายเป็นค่าช่วยเหลือค่ารักษาพยาบาลให้แก่พนักงานเทศบาลและลูกจ้างประจำ   ของกองสาธารณสุข ฯ</t>
  </si>
  <si>
    <t xml:space="preserve">และบุคคลในครอบครัว ซึ่งมีสิทธิเบิกเงินช่วยเหลือค่ารักษาพยาบาลได้ตามระเบียบฯ </t>
  </si>
  <si>
    <t>เพื่อจ่ายเป็นเงินประโยชน์ตอบแทนอื่นเป็นกรณีพิเศษ แก่พนักงานเทศบาลและลูกจ้างเป็นกรณีพิเศษ ที่สังกัด</t>
  </si>
  <si>
    <t>กองสาธารณสุขและสิ่งแวดล้อม</t>
  </si>
  <si>
    <t xml:space="preserve">-  ประเภทค่าใช้จ่ายเพื่อให้มาซึ่งบริการ </t>
  </si>
  <si>
    <t xml:space="preserve">เพื่อจ่ายเป็นค่าเย็บหนังสือหรือเข้าปกหนังสือ  ค่าซักฟอก  ค่าตักสิ่งปฏิกูล   ค่าระวางบรรทุก  ค่าเช่าทรัพย์สิน </t>
  </si>
  <si>
    <t>(นอกจากค่าเช่าบ้าน)   ค่าโฆษณาและเผยแพร่    (รายจ่ายเกี่ยวกับการจ้างเหมาโฆษณาและเผยแพร่ข่าวทาง</t>
  </si>
  <si>
    <t>วิทยุกระจายเสียง โทรทัศน์ โรงมหรสพหรือสิ่งพิมพ์ต่าง ๆ) ค่าธรรมเนียมและค่าลงทะเบียนต่าง ๆ ค่าจ้างเหมา</t>
  </si>
  <si>
    <t>ค่าจ้างเหมาบริการต่างๆ เช่น ค่าจ้างเหมาจัดทำป้ายประชาสัมพันธ์หน่วยงานและรายละเอียดตามงบประมาณ</t>
  </si>
  <si>
    <t>ตั้งจ่ายจากเงินรายได้ (ปรากฎในแผนงานสาธารณสุข 00220  งานบริหารทั่วไปเกี่ยวกับสาธารณสุข00221)</t>
  </si>
  <si>
    <t>เพื่อจ่ายเป็นค่าจ้างเหมาบริการตำแหน่ง คนงานเก็บกวาดขยะมูลฝอย จำนวน 2 อัตรา คนงานกวาดตลาดสดเทศบาล</t>
  </si>
  <si>
    <t>จำนวน 1 อัตรา คนงานทำความสะอาดจำนวน 1 อัตรา คนงานทั่วไปจำนวน 2 อัตรา และพนักงานกู้ชีพจำนวน 6</t>
  </si>
  <si>
    <t>อัตรา</t>
  </si>
  <si>
    <t>ตั้งจ่ายจากเงินรายได้ (ปรากฎในแผนงานสาธารณสุข  00220  งานบริหารทั่วไปเกี่ยวกับสาธารณสุข</t>
  </si>
  <si>
    <t>00221)</t>
  </si>
  <si>
    <t>- ประเภทค่าขุดฝังกลบขยะมูลฝอย</t>
  </si>
  <si>
    <t>เพื่อจ่ายเป็นค่าจ้างเหมาในการขุดฝังกลบขยะมูลฝอยและปรับปรุงบริเวณที่ทิ้งขยะและสิ่งปฏิกูลของเทศบาล</t>
  </si>
  <si>
    <t>ตั้งจ่ายจากเงินรายได้  (ปรากฎในแผนงานเคหะและชุมชน  00240  งานกำจัดขยะมูลฝอยและ</t>
  </si>
  <si>
    <t>สิ่งปฏิกูล  00244)</t>
  </si>
  <si>
    <t xml:space="preserve">- ประเภทค่าขุดลอกร่องระบายน้ำ </t>
  </si>
  <si>
    <t>เพื่อจ่ายเป็นค่าจ้างเหมาในการขุดลอกร่องระบายน้ำที่มีปัญหา การกำจัดวัชพืชตามถนนและหนองน้ำสาธารณะ</t>
  </si>
  <si>
    <t>ตั้งจ่ายจากเงินรายได้ (ปรากฎในแผนงานเคหะและชุมชน 00240  งานบำบัดน้ำเสีย  00245)</t>
  </si>
  <si>
    <t xml:space="preserve">เพื่อจ่ายเป็นค่าบำรุงรักษาหรือซ่อมแซมครุภัณฑ์ที่ชำรุด  เช่น  ตู้ โต๊ะ เก้าอี้  เครื่องทุ่นแรง   เครื่องพิมพ์ดีด </t>
  </si>
  <si>
    <t xml:space="preserve">ยานพาหนะ  เครื่องคอมพิวเตอร์ เครื่องปรับอากาศ ฯลฯ   ของกองสาธารณสุขฯ ให้อยู่ในสภาพใช้งานได้ดี  </t>
  </si>
  <si>
    <t>เพื่อจ่ายเป็นค่าบำรุงรักษาหรือซ่อมแซมตลาดสดเทศบาล ที่เป็นการซ่อมแซมปกติ มิใช่เป็นการต่อเติม ดัดแปลง</t>
  </si>
  <si>
    <t>อาคาร  ได้แก่  ค่าซ่อมแซมแผงขายของ  ค่าซ่อมแซมไฟฟ้าที่ชำรุด  ค่าปรับปรุงระบบระบายน้ำ ฯลฯ</t>
  </si>
  <si>
    <t>ตั้งจ่ายจากเงินรายได้   (ปรากฎในแผนงานเทศพาณิชย์  00330  งานตลาดสด 00333)</t>
  </si>
  <si>
    <t xml:space="preserve">(3)  ประเภท ค. รายจ่ายเกี่ยวกับการรับรองและพิธีการ  </t>
  </si>
  <si>
    <t xml:space="preserve">-  ประเภทโครงการป้องกันโรคพิษสุนัขบ้า </t>
  </si>
  <si>
    <t>เพื่อจ่ายเป็นค่าใช้จ่ายในการดำเนินกิจกรรมโครงการป้องกันโรคพิษสุนัขบ้า ได้แก่ ค่าวัคซีนป้องกันโรคพิษสุนัขบ้า</t>
  </si>
  <si>
    <t>ยาคุมกำเนิดสุนัข  ค่าอาหารและเครื่องดื่ม  ค่าตอบแทนสัตว์แพทย์และค่าใช้จ่ายอื่นที่เกี่ยวข้องในโครงการ</t>
  </si>
  <si>
    <t>ตั้งจ่ายจากเงินรายได้ (ปรากฎในแผนงานสาธารณสุข 00220 งานบริการสาธารณสุขและงานสาธารณสุขอื่น 00223)</t>
  </si>
  <si>
    <t xml:space="preserve">-  ประเภทโครงการประกวดเต้นแอโรบิคของประชาชนทั่วไป/เด็กนักเรียน </t>
  </si>
  <si>
    <t>เพื่อจ่ายเป็นค่าวัสดุอุปกรณ์ในการดำเนินการจัดการประกวด ค่าอาหาร  ค่าอาหารว่างและเครื่องดื่ม ค่าตอบแทน</t>
  </si>
  <si>
    <t>คณะกรรมการตัดสิน   เงิน/โล่ห์รางวัล   เงินสนับสนุนทีม  ค่าจัดทำป้ายประชาสัมพันธ์โครงการและค่าใช้จ่ายอื่น</t>
  </si>
  <si>
    <t xml:space="preserve">-  ประเภทโครงการอบรมทัศนศึกษาดูงานของ อสม. </t>
  </si>
  <si>
    <t>เพื่อจ่ายเป็นค่าใช้จ่ายในการดำเนินกิจกรรม     โครงการอบรมทัศนศึกษาดูงานของอาสาสมัครสาธารณสุขตำบล</t>
  </si>
  <si>
    <t>แวงใหญ่ ได้แก่ ค่าตอบแทนวิทยากร ค่าอาหารและเครื่องดื่ม ค่าพาหนะ เงินรางวัลอสม.ดีเด่น และค่าใช้จ่ายอื่น</t>
  </si>
  <si>
    <t xml:space="preserve">-  ประเภทโครงการล้างตลาดสด </t>
  </si>
  <si>
    <t xml:space="preserve">เพื่อจ่ายเป็นค่าใช้จ่ายตามโครงการล้างตลาดสดเทศบาล เช่น ค่าสารเคมีในการทำความสะอาด ค่าวัสดุอุปกรณ์ในการ </t>
  </si>
  <si>
    <t>ดำเนินการทำความสะอาด  และค่าใช้จ่ายอื่นที่เกี่ยวข้องในโครงการ</t>
  </si>
  <si>
    <t xml:space="preserve">-  ประเภทโครงการจัดการขยะอย่างคุ้มค่าลดภาวะโลกร้อน </t>
  </si>
  <si>
    <t>เพื่อจ่ายเป็นค่าใช้จ่ายตามโครงการจัดการขยะอย่างคุ้มค่าลดภาวะโลกร้อน   มีค่าใช้จ่ายในโครงการ  ได้แก่ ค่าจัดทำ</t>
  </si>
  <si>
    <t>ป้ายรณรงค์ประชาสัมพันธ์ แผ่นพับ ใบปลิว ค่าตอบแทนวิทยากร  ค่าอาหาร  ค่าอาหารว่างและเครื่องดื่ม  ค่าพาหนะ</t>
  </si>
  <si>
    <t>ค่าการดำเนินการจัดกิจกรรมประกวดชุมชน ค่าจัดตั้งธนาคารขยะ ตามนโยบายลดภาวะโลกร้อน ค่าจัดทำถังคัดแยก</t>
  </si>
  <si>
    <t>ประเภทของขยะ และค่าใช้จ่ายอื่นที่เกี่ยวข้องในโครงการ</t>
  </si>
  <si>
    <t xml:space="preserve">-  ประเภทโครงการควบคุมโรคไข้เลือดออก </t>
  </si>
  <si>
    <t xml:space="preserve">เพื่อจ่ายป็นค่าน้ำยาเคมีกำจัดยุงลาย ค่าตอบแทนผู้ออกพ่นสารเคมีกำจัดยุงลาย ค่าน้ำยาเคมีภัณฑ์กำจัดยุงลาย </t>
  </si>
  <si>
    <t>ค่าเชื้อเพลิงผสมน้ำยากำจัดยุงลาย และค่าใช้จ่ายอื่นที่เกี่ยวข้องในโครงการ</t>
  </si>
  <si>
    <t>-  ประเภทโครงการควบคุมโรคเลปโตสไปโรซีส</t>
  </si>
  <si>
    <t>เพื่อจ่ายเป็นค่าใช้จ่ายตามโครงการควบคุมโรคเลปโตสไปโรซีส เพื่อออกดำเนินการควบคุมโรคเชิงรุก  ค่าใช้จ่ายในโครงการได้แก่</t>
  </si>
  <si>
    <t xml:space="preserve"> ค่าตอบแทนแพทย์และพยาบาล ค่าวัสดุอุปกรณ์ และค่าใช้จ่ายที่เกี่ยวข้องในโครงการ </t>
  </si>
  <si>
    <t>-  ประเภทโครงการควบคุมโรคอุจาระร่วง</t>
  </si>
  <si>
    <t>เพื่อจ่ายเป็นค่าใช้จ่ายตามโครงการควบคุมโรคอุจาระร่วง   เพื่อออกดำเนินการควบคุมโรคเชิงรุก  มีค่าใช้จ่ายในโครงการได้แก่</t>
  </si>
  <si>
    <t>ค่าตอบแทนแพทย์และพยาบาล ค่าวัสดุอุปกรณ์ และค่าใช้จ่ายอื่นที่เกี่ยวข้องในโครงการ</t>
  </si>
  <si>
    <t>-  ประเภทโครงการควบคุมโรคไข้หวัดนกและไข้หวัดใหญ่ 2009 โรค มือ เท้า ปาก</t>
  </si>
  <si>
    <t>เพื่อจ่ายเป็นค่าใช้จ่ายตามโครงการควบคุมโรคไข้หวัดนกและไข้หวัดใหญ่ 2009 โรค มือ เท้า ปาก โดยออกพื้นที่ดำเนินการคบคุม</t>
  </si>
  <si>
    <t xml:space="preserve">โรคเชิงรุก   ค่าใช้จ่ายในโครงการ  ได้แก่  ค่าตอบแทนแพทย์และพยาบาล  ค่าวัสดุอุปกรณ์และค่าใช้จ่ายอื่นที่เกี่ยวข้องในโครงการ  </t>
  </si>
  <si>
    <t>-  ประเภทโครงการเดิน-วิ่ง เฉลิมพระเกียรติ</t>
  </si>
  <si>
    <t>เพื่อจ่ายเป็นค่าใช้จ่ายในการรณรงค์ประชาสัมพันธ์การจัดการแข่งขัน ค่ารางวัล ถ้วยรางวัล ค่าตอบแทนคณะกรรมการ</t>
  </si>
  <si>
    <t xml:space="preserve">และค่าใช้จ่ายที่เกี่ยวข้องในโครงการ เช่น ค่าอาหารและเครื่องดื่ม ค่าจ้างเครื่องเสียง และค่าวัสดุอุปกรณ์อื่น ๆ  </t>
  </si>
  <si>
    <t xml:space="preserve"> ที่เกี่ยวข้องในการดำเนินโครงการ</t>
  </si>
  <si>
    <t>-  ประเภทโครงการจัดระบบบริการการแพทย์ก่อนถึงโรงพยาบาลของหน่วยกู้ชีพเทศบาล</t>
  </si>
  <si>
    <t>ตำบลแวงใหญ่</t>
  </si>
  <si>
    <t>เพื่อเป็นค่าใช้จ่ายในการอบรมพนักงานกู้ชีพ ค่าวัสดุอุปกรณ์ในการกู้ชีพที่เกี่ยวข้องตาม พ.ร.บ.การแพทย์ฉุกเฉิน พ.ศ.2551</t>
  </si>
  <si>
    <t>ค่าวัสดุเผยแพร่และประชาสัมพันธ์ และค่าใช้จ่ายอื่นที่เกี่ยวข้องในโครงการ</t>
  </si>
  <si>
    <t xml:space="preserve">สำหรับจ่ายเป็นค่าเบี้ยเลี้ยง  ค่าพาหนะ ค่าเช่าที่พัก ค่าบริการจอดรถ ณ  ท่าอากาศยาน  ค่าผ่านทางด่วนพิเศษ  </t>
  </si>
  <si>
    <t>ค่าธรรมเนียมในการใช้สนามบิน ฯลฯ ให้แก่พนักงานและลูกจ้าง และบุคลากรในหน่วยงานที่มีสิทธิเบิกจ่าย ซึ่งมี</t>
  </si>
  <si>
    <t>ความจำเป็นเดินทางไปติดต่อราชการหรือโอน  ย้าย  หรือเข้ารับการอบรมสัมมนา  หรือสอบคัดเลือกและมีสิทธิ</t>
  </si>
  <si>
    <t xml:space="preserve">ตามระเบียบที่ทางราชการกำหนด  </t>
  </si>
  <si>
    <t xml:space="preserve">            ตั้งจ่ายจากเงินรายได้ (ปรากฎในแผนงานสาธารณสุข  00220 งานบริหารทั่วไปเกี่ยวกับสาธารณสุข 00221)</t>
  </si>
  <si>
    <t xml:space="preserve">1.3.3   ลักษณะค่าวัสดุ                                                                                    </t>
  </si>
  <si>
    <t xml:space="preserve">เพื่อจ่ายเป็นค่าซื้อสิ่งของเครื่องใช้สำนักงานต่าง  ๆ   เช่น   กระดาษ แฟ้ม ปากกา  ดินสอ แบบพิมพ์  ตรายาง   </t>
  </si>
  <si>
    <t xml:space="preserve">เข็มหมุด เทปพีวีซี  แผ่นใส คลิป  กระดาษไข  ซอง  ธงชาติ  สิ่งพิมพ์ที่ได้จากการซื้อวัสดุหรือจ้างพิมพ์   น้ำดื่ม   </t>
  </si>
  <si>
    <t>หนังสือพิมพ์และวัสดุสำนักงานที่มีลักษณะคงทนและมีอายุการใช้งานระยะวลาประมาณ  1 ปี ขึ้นไป แต่มีราคา</t>
  </si>
  <si>
    <t xml:space="preserve">ต่อหน่วยหนึ่ง /ชุดหนึ่งไม่เกิน  5,000.- บาท  เช่น   เครื่องคำนวณ   เครื่องตัดกระดาษ  พระบรมฉายาลักษณ์    </t>
  </si>
  <si>
    <r>
      <t xml:space="preserve">กระดานไวท์บอร์ดฯลฯ  </t>
    </r>
    <r>
      <rPr>
        <b/>
        <sz val="16"/>
        <rFont val="TH SarabunPSK"/>
        <family val="2"/>
      </rPr>
      <t xml:space="preserve"> </t>
    </r>
  </si>
  <si>
    <t xml:space="preserve">            ตั้งจ่ายจากเงินอุดหนุนทั่วไป (ปรากฎในแผนงานสาธารณสุข  00220 งานบริหารทั่วไปเกี่ยวกับสาธารณสุข 00221)</t>
  </si>
  <si>
    <t>เพื่อจ่ายเป็นค่าวัสดุงานบ้านงานครัว  เช่น แปรง ไม้กวาด เข่ง มุ้ง  ผ้าปูโต๊ะ ผ้าห่ม ถ้วยชาม ช้อนส้อม แก้วน้ำ</t>
  </si>
  <si>
    <t>กระจกเงา น้ำจืดที่ซื้อจากเอกชนฯลฯ  และวัสดุงานบ้านงานครัวที่มีลักษระคงทนถาวรและมีอายุการใช้งานใน</t>
  </si>
  <si>
    <t xml:space="preserve">ระยะเวลาประมาณ 1 ปีขึ้นไป แต่มีราคาหน่วยหนึ่ง/ชุดหนึ่ง ไม่เกิน 5,000.- บาท เช่น เตารีด กระติกน้ำร้อน </t>
  </si>
  <si>
    <t>หม้อหุงข้าว  ถังแก๊ส ฯลฯ</t>
  </si>
  <si>
    <t xml:space="preserve">เพื่อจ่ายเป็นค่าวัสดุก่อสร้าง  เช่น  ไม้ต่าง  ๆ น้ำมันทาไม้  ทินเนอร์  สี แปรงทาสี  ปูนซีเมนต์  ปูนขาว ทราย  </t>
  </si>
  <si>
    <t>อิฐ หรือซีเมนต์บล๊อค ตะปู ค้อน คีม จอบ เสียม เหล็กเส้น ท่อน้ำและอุปกรณ์ประปา กระเบื้อง สังกะสี โถส้วม</t>
  </si>
  <si>
    <t xml:space="preserve">อ่างล้างมือ  ฯลฯ </t>
  </si>
  <si>
    <t xml:space="preserve">เพื่อจ่ายเป็นค่าวัสดุยานพาหนะ  เช่น แบตเตอรี่  ยางนอก  ยางในรถยนต์ อะไหล่รถยนต์และรถจักรยานยนต์ </t>
  </si>
  <si>
    <t>น้ำมันเบรค หม้อน้ำรถยนต์ เพลา ลูกปืน  ฟิล์มกรองแสง   เข็มขัดนิรภัย    และวัสดุยานพาหนะและขนส่งที่มี</t>
  </si>
  <si>
    <t>ลักษณะคงทนถาวรและมีอายุการใช้งานในระยะเวลาประมาณ1 ปีขึ้นไป  แต่มีราคาหน่วยหนึ่ง/ชุดหนึ่งไม่เกิน</t>
  </si>
  <si>
    <t>5,000.-  บาท  เช่น แม่แรง  ล็อคเกียร์  สัญญาณไฟฉุกเฉินฯลฯ</t>
  </si>
  <si>
    <t xml:space="preserve">เพื่อจ่ายเป็นค่าวัสดุน้ำมันเชื้อเพลิงและหล่อลื่น    เช่น น้ำมันดีเซล   น้ำมันก๊าด  น้ำมันเบนซิน    น้ำมันเครื่อง  </t>
  </si>
  <si>
    <t xml:space="preserve">น้ำมันเตาถ่าน  แก๊สหุ้งต้ม น้ำมันจารบี ฯลฯ  ตั้งจ่ายจากเงินรายได้  </t>
  </si>
  <si>
    <t xml:space="preserve">-  ประเภทค่าวัสดุวิทยาศาสตร์หรือการแพทย์ </t>
  </si>
  <si>
    <t>เพื่อจ่ายเป็นค่าวัสดุวิทยาศาสตร์หรือการแพทย์  เช่น เวชภัณฑ์  แอลกอฮอล์   ผ้าพันแผล  สำลี ฯลฯ และวัสดุ</t>
  </si>
  <si>
    <t>วิทยาศาสตร์หรือการแพทย์  ที่มีลักษณะคงทนถาวรและมีอายุการใช้งานในระยะเวลาประมาณ 1 ปีขึ้นไป แต่มี</t>
  </si>
  <si>
    <t>ราคาหน่วยหนึ่ง / ชุดหนึ่ง ไม่เกิน  5,000.- บาท  เช่น  หูฟัง กระบอกตวงฯลฯ</t>
  </si>
  <si>
    <t>เพื่อจ่ายเป็นค่าวัสดุโฆษณาและเผยแพร่ เช่น กระดาษเขียนโปสเตอร์ พู่กันและสี ฟิล์ม  รูปสีหรือขาวดำที่ได้จาก</t>
  </si>
  <si>
    <t>การล้างอัด  ฟิล์มสไลด์  แถบบันทึกเสียงหรือภาพ (ภาพยนตร์ วีดีโอเทป แผ่นซีดี)ฯลฯ วัสดุโฆษณาและเผยแพร่</t>
  </si>
  <si>
    <t>และวัสดุที่มีลักษณะคงทนถาวรและมีอายุการใช้งานในระยะเวลาประมาณ  1  ปีขึ้นไป   แต่มีราคาหน่วยหนึ่ง /</t>
  </si>
  <si>
    <t>ชุดหนึ่ง ไม่เกิน  5,000.- บาท  เช่น ขาตั้งกล้อง เครื่องกรอเทป เลนส์ซูม ฯลฯ</t>
  </si>
  <si>
    <t>เพื่อจ่ายเป็นค่าวัสดุเครื่องแต่งกายสำหรับใช้ในงานรักษาความสะอาด ของกองสาธารณสุข  เช่น เสื้อสะท้อนแสง</t>
  </si>
  <si>
    <t>เพื่อจ่ายเป็นค่าซื้อแผ่นหรือจานบันทึกข้อมูล  หัวพิมพ์ แป้นอักขระ เมาส์ โปรแกรม  หมึกคอมพิวเตอร์และอื่น ๆ</t>
  </si>
  <si>
    <t>ที่เกี่ยวกับคอมพิวเตอร์</t>
  </si>
  <si>
    <t>เพื่อจ่ายเป็นค่าจัดซื้อวัสดุอื่น ๆ ของกองสาธารณสุข เช่น  ถังรองรับขยะมูลฝอย  บุ้งเต้า จอบ  เสียม วัสดุในการ</t>
  </si>
  <si>
    <t xml:space="preserve">ทำลายขยะ  และวัสดุอื่น ๆ ที่เกี่ยวกับการทำลายขยะ   ค่ากระถาง  ไม้ดอก ไม้ประดับสำนักงาน </t>
  </si>
  <si>
    <t>-ไม่ได้ตั้งไว้-</t>
  </si>
  <si>
    <t xml:space="preserve">-  ประเภทโครงการพัฒนางานสาธารณสุขมูลฐาน </t>
  </si>
  <si>
    <t xml:space="preserve">เพื่อจ่ายเป็นเงินอุดหนุนและสนับสนุนการดำเนินงานของ อสม. ในชุมชน/หมู่บ้าน    ในด้านการพัฒนาคน  </t>
  </si>
  <si>
    <t>การแก้ปัญหาด้านสาธารณสุขและการจัดบริการด้านสาธารณสุขในเรื่องต่าง ๆ</t>
  </si>
  <si>
    <t>(ตั้งจ่ายจากเงินอุดหนุนทั่วไป  ปรากฎในแผนงานสาธารณสุข  00220  งานบริการสาธารณสุขและงาน</t>
  </si>
  <si>
    <t>สาธารณสุขอื่น  00223)</t>
  </si>
  <si>
    <t>(1) โต๊ะทำงาน</t>
  </si>
  <si>
    <t xml:space="preserve">เพื่อจ่ายเป็นค่าจัดซื้อโต๊ะทำงาน ระดับ 3-4 พร้อมเก้าอี้  จำนวน 1 ชุด จัดซื้อตามราคาท้องถิ่น  </t>
  </si>
  <si>
    <t>(ตั้งจ่ายจากเงินอุดหนุนทั่วไป  ปรากฎในแผนงานสาธารณสุข  00220  งานบริการสาธารณสุขและงานสาธารณสุขอื่น  00223)</t>
  </si>
  <si>
    <t>(2) เก้าอี้ทำงาน</t>
  </si>
  <si>
    <t>เพื่อจ่ายเป็นค่าจัดซื้อเก้าอี้ทำงาน  จำนวน  3  ตัว  จัดซื้อตามราคาท้องถิ่น</t>
  </si>
  <si>
    <t>(3) ตู้หล็กเก็บเอกสาร</t>
  </si>
  <si>
    <t>เพื่อจ่ายเป็นค่าจัดซื้อตู้เหล็กเก็บเอกสารมีที่กั้นแฟ้มล้ม ขนาด 20 ช่อง จำนวน  1 หลัง จัดซื้อตามราคาท้องถิ่น</t>
  </si>
  <si>
    <t>(4) ถังน้ำ แบบไฟเบอร์กลาส</t>
  </si>
  <si>
    <t>เพื่อจ่ายเป็นค่าจัดซื้อถังน้ำแบบไฟเบอร์กลาส ขนาด 1,000 ลิตร  จำนวน  1 ถัง โดยจัดซื้อตามราคาท้องถิ่น</t>
  </si>
  <si>
    <t xml:space="preserve"> -  ประเภทครุภัณฑ์ยานพาหนะและขนส่ง </t>
  </si>
  <si>
    <t>(1)  รถพยาบาลฉุกเฉิน</t>
  </si>
  <si>
    <t>เพื่อจ่ายเป็นค่าจัดซื้อรถพยาบาลฉุกเฉิน ระบบเครื่องยนต์ดีเซล ไม่น้อยกว่า 4 สูบ ปริมาตรความจุภายในกระบอกสูบ</t>
  </si>
  <si>
    <t>ไม่น้อยกว่า 2,400 ซีซี มีกำลังเครื่องยนต์สุทธิไม่น้อยกว่า 75 กิโลวัตต์ จำนวน 1 คัน พร้อมครุภัณฑ์การแพทย์และ</t>
  </si>
  <si>
    <t>เครื่องรับส่งวิทยุระบบ VHF / FM ขนาดกำลังส่ง 10 วัตต์ พร้อมติดตั้ง โดยจัดซื้อตามราคาท้องถิ่น</t>
  </si>
  <si>
    <t xml:space="preserve">เพื่อจ่ายเป็นค่าจัดซื้อเครื่องรับส่ง-วิทยุ ระบบ VHF/FM  ชนิดมือถือ ขนาดกำลังส่ง 5 วัตต์ จำนวน 10  เครื่อง  </t>
  </si>
  <si>
    <t xml:space="preserve">(2) เครื่องรับส่ง-วิทยุ ชนิดประจำที่ </t>
  </si>
  <si>
    <t xml:space="preserve">เพื่อจ่ายเป็นค่าจัดซื้อเครื่องรับส่ง-วิทยุ ระบบ VHF/FM  ชนิดประจำที่ ขนาดกำลังส่งไม่น้อยกว่า 10 วัตต์ จำนวน    </t>
  </si>
  <si>
    <t>1  เครื่อง  โดยจัดซื้อตามราคาท้องถิ่น</t>
  </si>
  <si>
    <t>******************************</t>
  </si>
  <si>
    <t>เงินเดือนของพนักงานกองสาธาณสุข</t>
  </si>
  <si>
    <t>เงินเดือน</t>
  </si>
  <si>
    <t>เพิ่ม4 %</t>
  </si>
  <si>
    <t>เพิ่ม1.5 ขั้น</t>
  </si>
  <si>
    <t>1</t>
  </si>
  <si>
    <t>นายสัญญา    โม้อ้อน</t>
  </si>
  <si>
    <t>17560</t>
  </si>
  <si>
    <t>18280</t>
  </si>
  <si>
    <t>2</t>
  </si>
  <si>
    <t>พจอ.นฐพงศ์    เนยไธสง</t>
  </si>
  <si>
    <t>13100</t>
  </si>
  <si>
    <t>13620</t>
  </si>
  <si>
    <t>3</t>
  </si>
  <si>
    <t>พยาบาลวิชาชีพ</t>
  </si>
  <si>
    <t>10190</t>
  </si>
  <si>
    <t>1500(วิชาชีพ)</t>
  </si>
  <si>
    <t>4</t>
  </si>
  <si>
    <t>จพ.สาธารณสุขชุมชน</t>
  </si>
  <si>
    <t>8200</t>
  </si>
  <si>
    <t>5</t>
  </si>
  <si>
    <t>จนท.ธุรการ</t>
  </si>
  <si>
    <t>6</t>
  </si>
  <si>
    <t>นายศักดิ์ชาย   พาสว่าง</t>
  </si>
  <si>
    <t>7580</t>
  </si>
  <si>
    <t>7890</t>
  </si>
  <si>
    <t>7</t>
  </si>
  <si>
    <t>นายสมจิตร   นามโยธี</t>
  </si>
  <si>
    <t>8540</t>
  </si>
  <si>
    <t>8880</t>
  </si>
  <si>
    <t>8</t>
  </si>
  <si>
    <t>นายพิทักษ์   หงษ์คำดี</t>
  </si>
  <si>
    <t>6460</t>
  </si>
  <si>
    <t>9</t>
  </si>
  <si>
    <t>นายวิชิต    สีสองเมือง</t>
  </si>
  <si>
    <t>5080</t>
  </si>
  <si>
    <t>10</t>
  </si>
  <si>
    <t>ผู้ช่วยงานควบคุมโรค</t>
  </si>
  <si>
    <t>11</t>
  </si>
  <si>
    <t>นางสมบัติ     จันเล็ก</t>
  </si>
  <si>
    <t>12</t>
  </si>
  <si>
    <t>นายสุธนต์    ปานนิราศ</t>
  </si>
  <si>
    <t>13</t>
  </si>
  <si>
    <t>นายวีระวัฒน์   ผ่องสนั่น</t>
  </si>
  <si>
    <t>14</t>
  </si>
  <si>
    <t>นายยุทธภูมิ   เขตคอนฉิม</t>
  </si>
  <si>
    <t>5260</t>
  </si>
  <si>
    <t>15</t>
  </si>
  <si>
    <t>นายสมเด็จ   ประเสริฐสังข์</t>
  </si>
  <si>
    <t>16</t>
  </si>
  <si>
    <t>นางพรรทิภา    เจิมชัยภูมิ</t>
  </si>
  <si>
    <t>17</t>
  </si>
  <si>
    <t>นางพัฒธยา    จันทร์หนองแวง</t>
  </si>
  <si>
    <t>18</t>
  </si>
  <si>
    <t>พนักงานทำความสะอาด   4   คน</t>
  </si>
  <si>
    <t>21040</t>
  </si>
  <si>
    <t>************</t>
  </si>
  <si>
    <t>กองช่าง</t>
  </si>
  <si>
    <t xml:space="preserve">1. รายจ่ายประจำ   ตั้งไว้  รวม </t>
  </si>
  <si>
    <t>เพื่อจ่ายเป็นเงินเดือนพนักงานเทศบาลสามัญ    พร้อมทั้งเงินปรับปรุงเงินเดือนประจำปีและเงินปรับอัตราเงินเดือน</t>
  </si>
  <si>
    <t>เงินเดือนเพิ่ม ตามมติ ครม. ของกองช่าง ตามแผนอัตรากำลังเทศบาล  โดยคำนวณตั้งจ่ายไว้ไม่เกิน  12  เดือน</t>
  </si>
  <si>
    <t>ตั้งจ่ายจากเงินรายได้  (ปรากฎในแผนงานเคหะและชุมชน 00240  งานบริหารทั่วไปเกี่ยวกับเคหะและชุมชน</t>
  </si>
  <si>
    <t>00241)</t>
  </si>
  <si>
    <t>เพื่อจ่ายเป็นเงินเพิ่มค่าครองชีพชั่วคราวให้แก่พนักงานเทศบาลที่ปฏิบัติงานในสังกัดกองช่าง ตามระเบียบกระทรวง</t>
  </si>
  <si>
    <t>การคลังว่าด้วยการเบิกจ่ายเงินเพิ่มการครองชีพชั่วคราวของข้าราชการ   และลูกจ้างประจำของส่วนราชการ พ.ศ.</t>
  </si>
  <si>
    <t>2548 แก้ไขเพิ่มเติมถึง (ฉบับที่ 5) พ.ศ. 2555</t>
  </si>
  <si>
    <t>(2)  เงินเพิ่มตามคุณวุฒิ</t>
  </si>
  <si>
    <t xml:space="preserve">เพื่อจ่ายเป็นเงินเพิ่มตามคุณวุฒิให้แก่พนักงานเทศบาลสามัญที่ปฏิบัติงานสังกัดกองช่าง ตามประกาศหลักเกณฑ์    </t>
  </si>
  <si>
    <t>เพื่อจ่ายเป็นเงินค่าจ้างประจำให้แก่ลูกจ้างประจำ  พร้อมเงินปรับปรุงค่าจ้างประจำปีและเงินปรับอัตราค่าจ้างเพิ่ม</t>
  </si>
  <si>
    <t>ตามมติ ครม.  ที่สังกัดกองช่าง</t>
  </si>
  <si>
    <t xml:space="preserve">การคลังว่าด้วยการเบิกจ่ายเงินเพิ่มการครองชีพชั่วคราวของข้าราชการ  และลูกจ้างประจำของส่วนราชการ  พ.ศ. </t>
  </si>
  <si>
    <t>-ประเภทค่าตอบแทนการปฏบัติงานนอกเวลาราชการ ตั้งไว้</t>
  </si>
  <si>
    <t>เพื่อจ่ายค่าตอบแทนการปฏิบัติงานนอกเวลาราชการให้แก่พนักงานเทศบาล     และลูกจ้างที่ต้องมาปฏิบัติงาน</t>
  </si>
  <si>
    <t xml:space="preserve">นอกเวลาราชการ  </t>
  </si>
  <si>
    <t xml:space="preserve">เพื่อจ่ายเป็นค่าเช่าบ้านให้แก่พนักงานเทศบาลของกองช่าง  ซึ่งมีสิทธิเบิกค่าเช่าบ้านได้ตามระเบียบฯ </t>
  </si>
  <si>
    <t>เพื่อจ่ายเป็นค่าช่วยเหลือการศึกษาบุตรให้แก่พนักงานเทศบาลและลูกจ้างประจำของกองช่าง    ซึ่งมีสิทธิเบิกเงิน</t>
  </si>
  <si>
    <r>
      <t xml:space="preserve">ช่วยเหลือการศึกษาบุตรได้ตามระเบียบฯ  </t>
    </r>
    <r>
      <rPr>
        <b/>
        <sz val="16"/>
        <rFont val="TH SarabunPSK"/>
        <family val="2"/>
      </rPr>
      <t xml:space="preserve"> </t>
    </r>
  </si>
  <si>
    <t>เพื่อจ่ายเป็นค่าช่วยเหลือค่ารักษาพยาบาลให้แก่พนักงานเทศบาลและลูกจ้างประจำของกองช่าง   และบุคคลใน</t>
  </si>
  <si>
    <t xml:space="preserve">ครอบครัว ซึ่งมีสิทธิเบิกเงินช่วยเหลือค่ารักษาพยาบาลได้ตามระเบียบฯ </t>
  </si>
  <si>
    <t>เพื่อจ่ายเป็นเงินประโยชน์ตอบแทนอื่นเป็นกรณีพิเศษ แก่พนักงานเทศบาลและลูกจ้างเป็นกรณีพิเศษ ที่สังกัดกองช่าง</t>
  </si>
  <si>
    <t>เพื่อจ่ายเป็นค่าเย็บหนังสือหรือเข้าปกหนังสือ   ค่าซักฟอก   ค่าตักสิ่งปฏิกูล   ค่าระวางบรรทุก   ค่าเช่าทรัพย์สิน</t>
  </si>
  <si>
    <t>(นอกจากค่าเช่าบ้าน)   ค่าโฆษณาและเผยแพร่   (รายจ่ายเกี่ยวกับการจ้างเหมาโฆษณาและเผยแพร่ข่าวทางวิทยุ</t>
  </si>
  <si>
    <t>กระจายเสียง โทรทัศน์  โรงมหรสพหรือสิ่งพิมพ์ต่าง ๆ) ค่าธรมเนียมและค่าลงทะเบียนต่าง ๆ  ค่าจ้างเหมาบริการ</t>
  </si>
  <si>
    <t>ต่าง ๆ เช่น  ค่าจ้างเหมาจัดทำป้ายประชาสัมพันธ์หน่วยงานและรายละเอียดตามงบประมาณ</t>
  </si>
  <si>
    <t xml:space="preserve">เพื่อจ่ายเป็นค่าจ้างเหมาพนักงานสังกัดกองช่าง จำนวน 2 อัตรา </t>
  </si>
  <si>
    <t>เพื่อจ่ายเป็นค่าบำรุงรักษาหรือซ่อมแซมครุภัณฑ์ที่ชำรุด เช่น ตู้ โต๊ะ เก้าอี้ เครื่องทุ่นแรง เครื่องพิมพ์ดีด ยานพาหนะ</t>
  </si>
  <si>
    <t xml:space="preserve">เครื่องคอมพิวเตอร์ เครื่องปรับอากาศ ฯลฯ ของกองช่างให้อยู่ในสภาพใช้งานได้ดี </t>
  </si>
  <si>
    <t>-  ประเภทค่าบำรุงรักษาหรือซ่อมแซมถนน ตรอก ซอยฯ</t>
  </si>
  <si>
    <t>เพื่อจ่ายเป็นค่าบำรุงรักษาหรือซ่อมแซมถนน ตรอก ซอย  ท่อระบายน้ำฯลฯ  ซึ่งเป็นการซ่อมแซมปกติ</t>
  </si>
  <si>
    <t>ตั้งจ่ายจากเงินรายได้  (ปรากฎในแผนงานเคหะและชุมชน 00240  งานไฟฟ้าถนน 00242)</t>
  </si>
  <si>
    <t xml:space="preserve">สำหรับจ่ายเป็นค่าเบี้ยเลี้ยง  ค่าพาหนะ  ค่าเช่าที่พัก  ค่าบริการจอดรถ ณ  ท่าอากาศยาน   ค่าผ่านทางด่วนพิเศษ </t>
  </si>
  <si>
    <t>ค่าธรรมเนียมในการใช้สนามบิน ฯลฯ   ให้แก่พนักงานและลูกจ้างและบุคลากรในหน่วยงานที่มีสิทธิเบิกจ่าย   ซึ่งมี</t>
  </si>
  <si>
    <t>ความจำเป็นเดินทางไปติดต่อราชการหรือโอน  ย้าย  หรือเข้ารับการอบรมสัมมนา หรือสอบคัดเลือกและมีสิทธิตาม</t>
  </si>
  <si>
    <t xml:space="preserve">ระเบียบที่ทางราชการกำหนด  </t>
  </si>
  <si>
    <t xml:space="preserve">-  ประเภทค่าใช้จ่ายในการรังวัดที่ดิน </t>
  </si>
  <si>
    <t>เพื่อจ่ายเป็นค่าธรรมเนียมในการรังวัดแนวเขตที่ดินสาธารณะประโยชน์ต่างๆ ในเขตเทศบาลและที่ดินกรณีมีผู้อุทิศให้</t>
  </si>
  <si>
    <t>โดยจ่ายให้แก่สำนักงานที่ดินจังหวัดขอนแก่น สาขาเมืองพล ตามอัตราที่เรียกเก็บ</t>
  </si>
  <si>
    <t>เพื่อจ่ายเป็นค่าซื้อสิ่งของเครื่องใช้สำนักงานต่าง ๆ  เช่น กระดาษ  แฟ้ม ปากกา ดินสอ แบบพิมพ์ ตรายาง เข็มหมุด</t>
  </si>
  <si>
    <t>เทปพีวีซี   แผ่นใส คลิป  กระดาษไข ซอง  ธงชาติ  สิ่งพิมพ์ที่ได้จากการซื้อวัสดุหรือจ้างพิมพ์  น้ำดื่ม  หนังสือพิมพ์</t>
  </si>
  <si>
    <t>และวัสดุสำนักงานที่มีลักษณะคงทนและมีอายุการใช้งานระยะวลาประมาณ   1  ปี  ขึ้นไป    แต่มีราคาหน่วยหนึ่ง/</t>
  </si>
  <si>
    <t>ชุดหนึ่ง ไม่เกิน  5,000.-บาท เช่น  เครื่องคำนวณ  เครื่องตัดกระดาษ พระบรมฉายาลักษณ์  กระดานไวท์บอร์ดฯลฯ</t>
  </si>
  <si>
    <t>ตั้งจ่ายจากเงินอุดหนุนทั่วไป  (ปรากฎในแผนงานเคหะและชุมชน  งานบริหารทั่วไปเกี่ยวกับเคหะและชุมชน</t>
  </si>
  <si>
    <t>เพื่อจ่ายเป็นค่าวัสดุงานบ้านงานครัว   เช่น   แปรง   ไม้กวาด เข่ง  มุ้ง ผ้าปูโต๊ะ  ผ้าห่ม  ถ้วยชาม  ช้อนส้อม แก้วน้ำ</t>
  </si>
  <si>
    <t>จานรอง กระจกเงา น้ำจืดที่ซื้อจากเอกชนฯลฯ  และวัสดุงานบ้านงานครัวที่มีลักษณะคงทนถาวรและมีอายุการใช้งาน</t>
  </si>
  <si>
    <t>ในระยะเวลาประมาณ  1 ปี ขึ้นไป  แต่มีราคาหน่วยหนึ่ง/ชุดหนึ่ง ไม่เกิน 5,000.- บาท  เช่น   เตารีด กระติกน้ำร้อน</t>
  </si>
  <si>
    <t>หม้อหุงข้าว ถังแก๊สฯลฯ</t>
  </si>
  <si>
    <t>เพื่อจ่ายเป็นค่าวัสดุก่อสร้าง  เช่นไม้ต่าง ๆ น้ำมันทาไม้  ทินเนอร์ สี  แปรงทาสี  ปูนซีเมนต์   ปูนขาว ทราย อิฐ</t>
  </si>
  <si>
    <t>หรือซีเมนต์บล๊อค  ตะปู ค้อน  คีม  จอบ เสียม  เหล็กเส้น ท่อน้ำและอุปกรณ์ประปา  กระเบื้อง สังกะสี โถส้วม</t>
  </si>
  <si>
    <t xml:space="preserve">อ่างล้างมือ  ฯลฯ  </t>
  </si>
  <si>
    <t xml:space="preserve">เพื่อจ่ายเป็นค่าวัสดุยานพาหนะ  เช่น  แบตเตอรี่  ยางนอก   ยางในรถยนต์  อะไหล่รถยนต์และรถจักรยานยนต์ </t>
  </si>
  <si>
    <t>น้ำมันเบรค   หม้อน้ำรถยนต์  เพลา   ลูกปืน   ฟิล์มกรองแสง   เข็มขัดนิรภัย  และวัสดุยานพาหนะและขนส่งที่</t>
  </si>
  <si>
    <t>มีลักษณะคงทนถาวรและมีอายุการใช้งานในระยะเวลาประมาณ 1 ปีขึ้นไป แต่มีราคาหน่วยหนึ่ง/ชุดหนึ่งไม่เกิน</t>
  </si>
  <si>
    <t>5,000.- บาท  เช่น แม่แรง  ล็อคเกียร์  สัญญาณไฟฉุกเฉินฯลฯ</t>
  </si>
  <si>
    <t xml:space="preserve">เพื่อจ่ายเป็นค่าวัสดุน้ำมันเชื้อเพลิงและหล่อลื่น  เช่น  น้ำมันดีเซล  น้ำมันก๊าด  น้ำมันเบนซิน  น้ำมันเครื่อง </t>
  </si>
  <si>
    <t xml:space="preserve">น้ำมันเตาถ่าน  แก๊สหุ้งต้ม น้ำมันจารบี ฯลฯ </t>
  </si>
  <si>
    <t>ตั้งจ่ายจากเงินอุดหนุนทั่วไป  (ปรากฎในแผนงานเคหะและชุมชน  งานบริหารทั่วไปเกี่ยวกับเคหะ</t>
  </si>
  <si>
    <t>และชุมชน 00241)</t>
  </si>
  <si>
    <t>เพื่อจ่ายเป็นค่าวัสดุโฆษณาและเผยแพร่ เช่น กระดาษเขียนโปสเตอร์  พู่กันและสี  ฟิล์ม  รูปสีหรือขาวดำที่</t>
  </si>
  <si>
    <t>ได้จากการล้างอัด  ฟิล์มสไลด์  แถบบันทึกเสียงหรือภาพ (ภาพยนตร์ วีดีโอเทป แผ่นซีดี)  ฯลฯ และวัสดุ</t>
  </si>
  <si>
    <t>โฆษณาและเผยแพร่ที่มีลักษณะคงทนถาวรและมีอายุการใช้งานในระยะเวลาประมาณ 1 ปีขึ้นไป แต่มี</t>
  </si>
  <si>
    <t>ราคาหน่วยหนึ่ง / ชุดหนึ่ง ไม่เกิน  5,000.-  บาท  เช่น  ขาตั้งกล้อง  เครื่องกรอเทป  เลนส์ซูม ฯลฯ</t>
  </si>
  <si>
    <t xml:space="preserve"> เพื่อจ่ายเป็นค่าวัสดุเครื่องแต่งกายสำหรับใช้ในงานของกองช่าง  ได้แก่  เสื้อสะท้อนแสง  หมวก รองเท้า  </t>
  </si>
  <si>
    <t>ถุงมือ ฯลฯ</t>
  </si>
  <si>
    <t xml:space="preserve">เพื่อจ่ายเป็นค่าซื้อแผ่นหรือจานบันทึกข้อมูล  หัวพิมพ์  แป้นอักขระ  เมาส์  โปรแกรม  หมึกคอมพิวเตอร์ </t>
  </si>
  <si>
    <t>และอื่นๆ  ที่เกี่ยวกับคอมพิวเตอร์</t>
  </si>
  <si>
    <t>-  ประเภทค่าวัสดุอื่น  ๆ</t>
  </si>
  <si>
    <t>เพื่อจ่ายเป็นค่าวัสดุอื่น ๆ  เช่น มิเตอร์น้ำ-ไฟฟ้า  ตระแกรงกันสวะ  หัวเชื่อมแก๊ส  หัววาล์วปิด-เปิดแก๊ส ต้นไม้ดอก</t>
  </si>
  <si>
    <t>ไม้ประดับ หญ้าปลูก กระถาง อุปกรณ์ต่าง ๆ เพื่อประดับอาคารสำนักงาน</t>
  </si>
  <si>
    <t>1.5.1  เงินอุดหนุนของรัฐหรือองค์กรเอกชนในกิจกรรมอันเป็นประโยชน์</t>
  </si>
  <si>
    <t xml:space="preserve">-  ประเภทอุดหนุนขยายเขตไฟฟ้าและระบบจำหน่ายไฟฟ้าสาธารณะ     </t>
  </si>
  <si>
    <t>เพื่อจ่ายเป็นเงินอุดหนุนค่าธรรมเนียมขยายเขตไฟฟ้าและติดตั้งหม้อแปลงไฟฟ้า ขนาด 30 KVA พร้อมอุปกรณ์ใช้ในการ</t>
  </si>
  <si>
    <t>ขยายเขตไฟฟ้าแสงสว่างทางหลวงหมายเลข 2199 ตอน แยกทางหลวงหมายเลข 229 (ชนบท)-บรรจบทางหลวงหมาย</t>
  </si>
  <si>
    <t>2065 (กุดรู) ระหว่าง กม.16+350-17+100) และโครงการขยายเขตต่าง ๆ หรือปรับปรุงขนาดหม้อแปลงไฟฟ้าเพื่อ</t>
  </si>
  <si>
    <t>รองรับการขยายเขตไฟฟ้าภายในเขตเทศบาลให้แก่สำนักงานการไฟฟ้าส่วนภูมิภาคอำเภอพล</t>
  </si>
  <si>
    <t>ตั้งจ่ายจากเงินอุดหนุนทั่วไป  (ปรากฎในแผนงานเคหะและชุมชน  งานไฟฟ้าถนน 00242)</t>
  </si>
  <si>
    <t xml:space="preserve">-  ประเภทอุดหนุนค่าขยายเขตประปา </t>
  </si>
  <si>
    <t>เพื่อจ่ายเป็นเงินอุดหนุนค่าขยายเขตประปาในเขตเทศบาลให้แก่สำนักงานประปาชนบทตามราคาประมาณการ</t>
  </si>
  <si>
    <t xml:space="preserve">2. รายจ่ายเพื่อการลงทุน            ตั้งไว้  รวม </t>
  </si>
  <si>
    <t xml:space="preserve">2.1.1 ลักษณะค่าครุภัณฑ์   </t>
  </si>
  <si>
    <t xml:space="preserve">-  ประเภทครุภัณฑ์สำนักงาน </t>
  </si>
  <si>
    <t>เพื่อจ่ายเป็นค่าจัดซื้อโต๊ะทำงานระดับ 7-9  จำนวน 1  ชุด  จัดซื้อตามราคาท้องถิ่น</t>
  </si>
  <si>
    <t xml:space="preserve"> -  ประเภทครุภัณฑ์คอมพิวเตอร์</t>
  </si>
  <si>
    <r>
      <t>บาท</t>
    </r>
    <r>
      <rPr>
        <b/>
        <sz val="14"/>
        <rFont val="TH SarabunPSK"/>
        <family val="2"/>
      </rPr>
      <t xml:space="preserve">   ประกอบด้วย</t>
    </r>
  </si>
  <si>
    <t>(1) เครื่องคอมพิวเตอร์</t>
  </si>
  <si>
    <t>เพื่อจ่ายเป็นค่าจัดซื้อเครื่องคอมพิวเตอร์  จำนวน  1 ชุด โดยมีรายละเอียดดังนี้</t>
  </si>
  <si>
    <t>- มีหน่วยประมวลผลกลาง (CPU) ไม่น้อยกว่า 4 แกนหลัก (4 Core) และมีความเร็วสัญญาณนาฬิกาไม่น้อย</t>
  </si>
  <si>
    <t>กว่า 3.0 GHz และมีความเร็วของหน่วยความจำ หรือมี HTT ขนาดไม่น้อยกว่า 1,066 MHz จำนวน 1 หน่วย</t>
  </si>
  <si>
    <t>- มีหน่วยประมวลผลเพื่อแสดงภาพแยกจากแผนวงจรหลัก ที่มีหน่วยความจำขนาดไม่น้อยกว่า 1 GB</t>
  </si>
  <si>
    <t>- มีหน่วยความจำหลัก (RAM) ชนิด DDR 3 หรือดีกว่า มีขนาดไม่น้อยกว่า 4 GB</t>
  </si>
  <si>
    <t>- มีหน่วยจัดเก็บข้อมูล (Hard Disk) ชนิด SATA หรือดีกว่าขนาดความจุไม่น้อยกว่า 1.5 TB จำนวน 1 หน่วย</t>
  </si>
  <si>
    <t>- มี DVD-RW หรือดีกว่า จำนวน 1 หน่วย</t>
  </si>
  <si>
    <t>- มีช่องเชื่อมต่อระบบเครือข่าย แบบ 10/100/1,000 Mbps จำนวนไม่น้อยกว่า 1 ช่อง</t>
  </si>
  <si>
    <t>- มีจอภาพแบบ LCD มี Contrast Ratio ไม่น้อยกว่า 600:1 และมีขนาดไม่น้อยกว่า 18 นิ้ว จำนวน 1 หน่วย</t>
  </si>
  <si>
    <t>ตั้งจ่ายจากเงินอุดหนุนทั่วไป (ปรากฎในแผนงานเคหะและชุมชน งานบริหารทั่วไปเกี่ยวกับเคหะและชุมชน 00241)</t>
  </si>
  <si>
    <t>(2) เครื่องพิมพ์คอมพิวเตอร์</t>
  </si>
  <si>
    <t xml:space="preserve">เพื่อจ่ายเป็นค่าจัดซื้อเครื่องพิมพ์คอมพิวเตอร์ Multiunction แบบฉีดหมึก (Inkjet) จำนวน 1  เครื่อง </t>
  </si>
  <si>
    <t>-  เป็นอุปกรณ์ที่มีความสามารถเป็น Printer , Copier และ Scanner ภายในเครื่องเดียวกัน</t>
  </si>
  <si>
    <t xml:space="preserve">-  ใช้เทคโนโลยีแบบพ่นหมึก (Inkjet) </t>
  </si>
  <si>
    <t>-  มีความละเอียดในการพิมพ์ไม่น้อยกว่า 4,800×1,200 dpi</t>
  </si>
  <si>
    <t>-  มีความเร็วในการพิมพ์สีไม่น้อยกว่า 20 หน้าต่อนาที</t>
  </si>
  <si>
    <t>-  มีความเร็วในการพิมพ์ขาวดำไม่น้อยกว่า 30 หน้าต่อนาที</t>
  </si>
  <si>
    <t>-  สามารถสแกนเอกสารขนาด A4 (ขาวดำ-สีได้)</t>
  </si>
  <si>
    <t>-  มีความละเอียดในการสแกนสูงสุดไม่น้อยกว่า 1,200x2,400 dpi</t>
  </si>
  <si>
    <t>-  สามารถถ่ายสำเนาเอกสารได้ทั้งสีและขาวดำ</t>
  </si>
  <si>
    <t>-  สามารถทำสำเนาได้สูงสุด 99 สำเนา</t>
  </si>
  <si>
    <t>-  สามารถย่อและขยายได้ 25 ถึง 400 เปอร์เซ็นต์</t>
  </si>
  <si>
    <t>-  สามารถใช้ได้กับ A4,Lette และ Custom โดยถาดใส่กระดาษได้ไม่น้อยกว่า 100 แผ่น</t>
  </si>
  <si>
    <t xml:space="preserve">โดยจัดซื้อตามราคาท้องถิ่น </t>
  </si>
  <si>
    <t>ตั้งจ่ายจากเงินอุดหนุนทั่วไป (ปรากฎในแผนงานเคหะและชุมชน งานบริหารทั่วไปเกี่ยวกับเคหะและชุมชน</t>
  </si>
  <si>
    <t>-  ประเภทครุภัณฑ์งานบ้านงานครัว</t>
  </si>
  <si>
    <t>บาท  ประกอบด้วย</t>
  </si>
  <si>
    <t>(1) เครื่องตัดหญ้า</t>
  </si>
  <si>
    <t>เพื่อจ่ายเป็นค่าจัดซื้อเครื่องตัดหญ้าแบบข้อแข็งและข้ออ่อน เป็นเครื่องตัดหญ้าแบบสะพาย เครื่องยนต์ขนาดไม่ต่ำกว่า</t>
  </si>
  <si>
    <t>1.5 แรงม้า ปริมาตรกระบอกสูบไม่ต่ำกว่า 30 ซีซี พร้อมใบมีด  จำนวน  1  เครื่อง</t>
  </si>
  <si>
    <t xml:space="preserve">2.1.2  ลักษณะค่าที่ดินและสิ่งก่อสร้าง    </t>
  </si>
  <si>
    <t xml:space="preserve"> - โครงการติดตั้งป้ายจราจรหรือกระจกโค้งตามจุดเสี่ยงต่าง ๆ ในเขตเทศบาล</t>
  </si>
  <si>
    <t>เพื่อจ่ายเป็นค่าติดตั้งป้ายเตือนจราจร ป้ายแนะนำการจราจร ป้ายบังคับการจราจร งานตีเส้นแบ่งช่องจราจรหรือ</t>
  </si>
  <si>
    <t>กระจกโค้งตามจุดเสี่ยงต่าง ๆ ในเขตเทศบาล รายละเอียดตามแบบแปลนเทศบาลกำหนด</t>
  </si>
  <si>
    <t xml:space="preserve"> - โครงการติดตั้งไฟฟ้าแสงสว่างถนนชนบท- กุดรู ทางหลวงหมายเลข 2199</t>
  </si>
  <si>
    <t xml:space="preserve">เพื่อจ่ายเป็นค่าติดตั้งไฟฟ้าแสงสว่างถนนชนบท-กุดรู  ทางหลวง หมายเลข 2199  ตอนแยกทางหลวงหมายเลข 229 </t>
  </si>
  <si>
    <t xml:space="preserve">(ชนบท) - บรรจบทางหลวงหมายเลข2065 (กุดรู) ระหว่าง กม.16+350-กม.17+100 โดยติดตั้งรวมโครงชนิดสูงเสา </t>
  </si>
  <si>
    <t xml:space="preserve"> 9 เมตร  (หลอด 250 W.HPS.) ติดตั้งแบบกิ่งเดี่ยว จำนวน 21 ต้น ตามแบบแปลนเทศบาลกำหนด</t>
  </si>
  <si>
    <t>- โครงการก่อสร้างลานคอนกรีตเสริมเหล็กหน้าอาคารสำนักงานหลังเก่า</t>
  </si>
  <si>
    <t xml:space="preserve">เพื่อจ่ายเป็นค่าก่อสร้างลานคอนกรีตเสริมเหล็กหน้าอาคารสำนักงานหลังเก่า ขนาดความกว้าง ด้านทิศเหนือยาว </t>
  </si>
  <si>
    <t>56.00 เมตร ด้านทิศใต้ 40.00 เมตร ด้านทิศตะวันออก 36.00 เมตร และด้านทิศตะวันตก 36.00 เมตร ความหนา</t>
  </si>
  <si>
    <t>0.12 เมตร หรือพื้นที่คอนกรีตรวมไม่น้อยกว่า 918 ตารางเมตร  รายละเอียดตามแบบแปลนเทศบาลกำหนด</t>
  </si>
  <si>
    <t>-  โครงการก่อสร้างถนนคอนกรีตเสริมเหล็กซอยหนวดทอง หมู่ที่ 1</t>
  </si>
  <si>
    <t xml:space="preserve">เพื่อจ่ายเป็นค่าก่อสร้างถนนคอนกรีตเสริมเหล็กซอยหนวดทอง หมู่ที่ 1 ขนาดกว้าง 3.50 เมตร ยาว 206 เมตร หนา </t>
  </si>
  <si>
    <t xml:space="preserve">0.15 เมตร พื้นที่คอนกรีตไม่น้อยกว่า 721 ตารางเมตร พร้อมไหล่ทางลงหินลูกรังกว้างเฉลี่ย 0.00 - 0.15 เมตร </t>
  </si>
  <si>
    <t>รายละเอียดตามแบบแปลนเทศบาลกำหนด</t>
  </si>
  <si>
    <t>-  โครงการก่อสร้างถนนคอนกรีตเสริมเหล็กถนนประชาราษฎร์บำรุง หมู่ที่ 7</t>
  </si>
  <si>
    <t xml:space="preserve">เพื่อจ่ายเป็นค่าก่อสร้างถนนคอนกรีตเสริมเหล็กถนนประชาราษฎร์บำรุง หมู่ที่ 7  ขนาดกว้าง 6 เมตร ยาว 190 เมตร </t>
  </si>
  <si>
    <t xml:space="preserve">หนา 15 เมตร พื้นที่คอนกรีตไม่น้อยกว่า 1,140 ตารางเมตร พร้อมไหล่ทางลงหินลูกรังกว้าง 1 เมตร </t>
  </si>
  <si>
    <t>-  โครงการวางท่อระบายน้ำฝายใหญ่  หมู่ที่ 5 บ้านบะแค</t>
  </si>
  <si>
    <t>เพื่อจ่ายเป็นค่าวางท่อระบายน้ำท่อกลม คสล. ขนาด 0.60x1.00 เมตร จำนวน 2 แถว ๆละ 15 ท่อน รวมจำนวน</t>
  </si>
  <si>
    <t>30 ท่อน พร้อมเทคอนกรีตดาดปากท่อ ขนาดความหนา 0.10 เมตร รายละเอียดตามแบบแปลนเทศบาลกำหนด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</si>
</sst>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-* #,##0_-;\-* #,##0_-;_-* &quot;-&quot;??_-;_-@_-"/>
    <numFmt numFmtId="188" formatCode="#,##0_ ;\-#,##0\ "/>
    <numFmt numFmtId="189" formatCode="0,000.\-"/>
  </numFmts>
  <fonts count="1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4"/>
      <name val="Cordia New"/>
      <charset val="222"/>
    </font>
    <font>
      <b/>
      <sz val="16"/>
      <name val="TH SarabunPSK"/>
      <family val="2"/>
    </font>
    <font>
      <sz val="18"/>
      <name val="TH SarabunPSK"/>
      <family val="2"/>
    </font>
    <font>
      <b/>
      <sz val="15"/>
      <name val="TH SarabunPSK"/>
      <family val="2"/>
    </font>
    <font>
      <b/>
      <sz val="16"/>
      <color rgb="FFFF0000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25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30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78">
    <xf numFmtId="0" fontId="0" fillId="0" borderId="0" xfId="0"/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49" fontId="2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9" fontId="4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/>
    <xf numFmtId="187" fontId="2" fillId="0" borderId="2" xfId="1" applyNumberFormat="1" applyFont="1" applyFill="1" applyBorder="1" applyAlignment="1"/>
    <xf numFmtId="49" fontId="2" fillId="0" borderId="2" xfId="0" applyNumberFormat="1" applyFont="1" applyBorder="1" applyAlignment="1"/>
    <xf numFmtId="49" fontId="6" fillId="0" borderId="2" xfId="0" applyNumberFormat="1" applyFont="1" applyBorder="1"/>
    <xf numFmtId="49" fontId="6" fillId="0" borderId="2" xfId="0" applyNumberFormat="1" applyFont="1" applyBorder="1" applyAlignment="1">
      <alignment horizontal="center"/>
    </xf>
    <xf numFmtId="187" fontId="6" fillId="0" borderId="2" xfId="1" applyNumberFormat="1" applyFont="1" applyBorder="1"/>
    <xf numFmtId="187" fontId="6" fillId="0" borderId="2" xfId="1" applyNumberFormat="1" applyFont="1" applyFill="1" applyBorder="1"/>
    <xf numFmtId="49" fontId="6" fillId="0" borderId="2" xfId="0" applyNumberFormat="1" applyFont="1" applyFill="1" applyBorder="1"/>
    <xf numFmtId="49" fontId="3" fillId="0" borderId="2" xfId="0" applyNumberFormat="1" applyFont="1" applyFill="1" applyBorder="1"/>
    <xf numFmtId="49" fontId="6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2" fontId="3" fillId="0" borderId="2" xfId="1" applyNumberFormat="1" applyFont="1" applyFill="1" applyBorder="1"/>
    <xf numFmtId="187" fontId="3" fillId="0" borderId="2" xfId="1" applyNumberFormat="1" applyFont="1" applyFill="1" applyBorder="1"/>
    <xf numFmtId="49" fontId="6" fillId="0" borderId="2" xfId="0" applyNumberFormat="1" applyFont="1" applyFill="1" applyBorder="1" applyAlignment="1"/>
    <xf numFmtId="187" fontId="3" fillId="0" borderId="2" xfId="1" applyNumberFormat="1" applyFont="1" applyBorder="1"/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/>
    <xf numFmtId="49" fontId="2" fillId="0" borderId="2" xfId="0" applyNumberFormat="1" applyFont="1" applyFill="1" applyBorder="1" applyAlignment="1"/>
    <xf numFmtId="49" fontId="2" fillId="0" borderId="2" xfId="0" applyNumberFormat="1" applyFont="1" applyFill="1" applyBorder="1"/>
    <xf numFmtId="49" fontId="7" fillId="0" borderId="2" xfId="0" applyNumberFormat="1" applyFont="1" applyFill="1" applyBorder="1"/>
    <xf numFmtId="49" fontId="2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/>
    <xf numFmtId="49" fontId="6" fillId="0" borderId="2" xfId="0" applyNumberFormat="1" applyFont="1" applyFill="1" applyBorder="1" applyAlignment="1">
      <alignment horizontal="left"/>
    </xf>
    <xf numFmtId="187" fontId="9" fillId="0" borderId="2" xfId="1" applyNumberFormat="1" applyFont="1" applyFill="1" applyBorder="1"/>
    <xf numFmtId="49" fontId="8" fillId="0" borderId="2" xfId="0" applyNumberFormat="1" applyFont="1" applyFill="1" applyBorder="1" applyAlignment="1">
      <alignment horizontal="left"/>
    </xf>
    <xf numFmtId="49" fontId="10" fillId="0" borderId="2" xfId="0" applyNumberFormat="1" applyFont="1" applyFill="1" applyBorder="1"/>
    <xf numFmtId="188" fontId="3" fillId="0" borderId="2" xfId="1" applyNumberFormat="1" applyFont="1" applyFill="1" applyBorder="1" applyAlignment="1">
      <alignment horizontal="right"/>
    </xf>
    <xf numFmtId="187" fontId="3" fillId="0" borderId="2" xfId="1" applyNumberFormat="1" applyFont="1" applyFill="1" applyBorder="1" applyAlignment="1">
      <alignment horizontal="center"/>
    </xf>
    <xf numFmtId="187" fontId="3" fillId="0" borderId="2" xfId="1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49" fontId="11" fillId="0" borderId="2" xfId="0" applyNumberFormat="1" applyFont="1" applyFill="1" applyBorder="1"/>
    <xf numFmtId="187" fontId="10" fillId="0" borderId="2" xfId="1" applyNumberFormat="1" applyFont="1" applyFill="1" applyBorder="1"/>
    <xf numFmtId="49" fontId="6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horizontal="left"/>
    </xf>
    <xf numFmtId="49" fontId="12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187" fontId="6" fillId="0" borderId="2" xfId="1" applyNumberFormat="1" applyFont="1" applyBorder="1" applyAlignment="1"/>
    <xf numFmtId="49" fontId="2" fillId="0" borderId="2" xfId="0" applyNumberFormat="1" applyFont="1" applyBorder="1"/>
    <xf numFmtId="49" fontId="7" fillId="0" borderId="2" xfId="0" applyNumberFormat="1" applyFont="1" applyBorder="1"/>
    <xf numFmtId="49" fontId="2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11" fillId="0" borderId="2" xfId="0" applyNumberFormat="1" applyFont="1" applyBorder="1"/>
    <xf numFmtId="49" fontId="3" fillId="0" borderId="2" xfId="0" applyNumberFormat="1" applyFont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189" fontId="6" fillId="0" borderId="2" xfId="0" applyNumberFormat="1" applyFont="1" applyBorder="1" applyAlignment="1"/>
    <xf numFmtId="189" fontId="6" fillId="0" borderId="2" xfId="0" applyNumberFormat="1" applyFont="1" applyBorder="1" applyAlignment="1">
      <alignment horizontal="center"/>
    </xf>
    <xf numFmtId="0" fontId="6" fillId="0" borderId="2" xfId="2" applyFont="1" applyBorder="1" applyAlignment="1"/>
    <xf numFmtId="2" fontId="3" fillId="0" borderId="2" xfId="1" applyNumberFormat="1" applyFont="1" applyBorder="1"/>
    <xf numFmtId="49" fontId="1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/>
    <xf numFmtId="49" fontId="7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187" fontId="6" fillId="0" borderId="1" xfId="1" applyNumberFormat="1" applyFont="1" applyFill="1" applyBorder="1"/>
    <xf numFmtId="49" fontId="3" fillId="0" borderId="1" xfId="0" applyNumberFormat="1" applyFont="1" applyFill="1" applyBorder="1"/>
    <xf numFmtId="49" fontId="13" fillId="0" borderId="2" xfId="0" applyNumberFormat="1" applyFont="1" applyFill="1" applyBorder="1"/>
    <xf numFmtId="187" fontId="13" fillId="0" borderId="2" xfId="1" applyNumberFormat="1" applyFont="1" applyFill="1" applyBorder="1"/>
    <xf numFmtId="49" fontId="14" fillId="0" borderId="2" xfId="0" applyNumberFormat="1" applyFont="1" applyFill="1" applyBorder="1"/>
    <xf numFmtId="49" fontId="13" fillId="0" borderId="2" xfId="0" applyNumberFormat="1" applyFont="1" applyFill="1" applyBorder="1" applyAlignment="1">
      <alignment horizontal="center"/>
    </xf>
    <xf numFmtId="187" fontId="11" fillId="0" borderId="2" xfId="1" applyNumberFormat="1" applyFont="1" applyFill="1" applyBorder="1"/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2" xfId="3" applyNumberFormat="1" applyFont="1" applyFill="1" applyBorder="1"/>
    <xf numFmtId="49" fontId="15" fillId="0" borderId="2" xfId="0" applyNumberFormat="1" applyFont="1" applyFill="1" applyBorder="1" applyAlignment="1">
      <alignment horizontal="center" vertical="center"/>
    </xf>
    <xf numFmtId="189" fontId="3" fillId="0" borderId="2" xfId="3" applyNumberFormat="1" applyFont="1" applyFill="1" applyBorder="1" applyAlignment="1"/>
    <xf numFmtId="189" fontId="13" fillId="0" borderId="2" xfId="3" applyNumberFormat="1" applyFont="1" applyFill="1" applyBorder="1"/>
  </cellXfs>
  <cellStyles count="4">
    <cellStyle name="เครื่องหมายจุลภาค" xfId="1" builtinId="3"/>
    <cellStyle name="ปกติ" xfId="0" builtinId="0"/>
    <cellStyle name="ปกติ_รายละเอียดงปม.สป." xfId="3"/>
    <cellStyle name="ปกติ_รายละเอียดประมาณการรายรับ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1;&#3610;&#3611;&#3619;&#3632;&#3617;&#3634;&#3603;&#3649;&#3621;&#3632;&#3649;&#3612;&#3609;\&#3648;&#3607;&#3624;&#3610;&#3633;&#3597;&#3597;&#3633;&#3605;&#3636;\&#3611;&#3637;%202556\&#3619;&#3623;&#3617;&#3648;&#3621;&#3656;&#3617;&#3626;&#3656;&#3591;&#3629;&#3635;&#3648;&#3616;&#3629;\&#3619;&#3656;&#3634;&#3591;&#3648;&#3607;&#3624;&#3610;&#3633;&#3597;&#3597;&#3633;&#3605;&#3636;%20&#3611;&#3637;%2056&#3627;&#3621;&#3633;&#3591;&#3649;&#3611;&#3619;&#3597;&#3633;&#3605;&#3605;&#36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91;&#3634;&#3609;&#3591;&#3610;&#3611;&#3619;&#3632;&#3617;&#3634;&#3603;&#3649;&#3621;&#3632;&#3649;&#3612;&#3609;\&#3648;&#3607;&#3624;&#3610;&#3633;&#3597;&#3597;&#3633;&#3605;&#3636;\&#3611;&#3637;%202556\&#3586;&#3657;&#3629;&#3617;&#3641;&#3621;&#3588;&#3635;&#3609;&#3623;&#3609;&#3605;&#3633;&#3657;&#3591;%20&#3591;&#3611;&#3617;.&#3648;&#3591;&#3636;&#3609;&#3648;&#3604;&#3639;&#3629;&#3609;%20&#3588;&#3656;&#3634;&#3592;&#3657;&#3634;&#359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ำแถลงงบประมาณ"/>
      <sheetName val="หลักการและเหตุผล"/>
      <sheetName val="เทศบัญญัติ"/>
      <sheetName val="ประมาณการรายรับ"/>
      <sheetName val="จ่ายจำแนกตามแผน"/>
      <sheetName val="ร.งปม.รายจ่าย(หน้ารวม)"/>
      <sheetName val="งบกลาง"/>
      <sheetName val="สป."/>
      <sheetName val="กองคลัง"/>
      <sheetName val="สาธารณสุข"/>
      <sheetName val="กองช่าง"/>
      <sheetName val="คำนวนรายจ่ายม.35"/>
      <sheetName val="รายการคำนวนรายรับมากกว่ารายจ่าย"/>
      <sheetName val="รายการจ่ายจากรด. และ อน."/>
    </sheetNames>
    <sheetDataSet>
      <sheetData sheetId="0"/>
      <sheetData sheetId="1"/>
      <sheetData sheetId="2"/>
      <sheetData sheetId="3">
        <row r="7">
          <cell r="D7">
            <v>17553900</v>
          </cell>
        </row>
        <row r="40">
          <cell r="E40">
            <v>443500</v>
          </cell>
        </row>
        <row r="81">
          <cell r="E81">
            <v>926000</v>
          </cell>
        </row>
        <row r="89">
          <cell r="D89">
            <v>610100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งด.ผู้บริหาร สมาชิก"/>
      <sheetName val="งด.พนักงาน"/>
      <sheetName val="ค่าจ้างประจำ"/>
      <sheetName val="ค่าจ้างชั่วคราว"/>
      <sheetName val="ค่าจ้างเหมาบริการ"/>
      <sheetName val="เงินช่วยเหลือการศึกษาบุตร"/>
      <sheetName val="ค่าเช่าบ้าน"/>
      <sheetName val="โบนัส 56(1 เท่า)"/>
      <sheetName val="ปี53 (2.5เท่า)"/>
      <sheetName val="โบนัสปี53(2เท่า)"/>
      <sheetName val="ตำณวนโบสัส ปี 53(3เท่า)"/>
      <sheetName val="คำนวน โบนัส"/>
      <sheetName val="เสนอครุภัณฑ์"/>
    </sheetNames>
    <sheetDataSet>
      <sheetData sheetId="0"/>
      <sheetData sheetId="1">
        <row r="14">
          <cell r="H14">
            <v>935520</v>
          </cell>
        </row>
        <row r="29">
          <cell r="H29">
            <v>198720</v>
          </cell>
        </row>
        <row r="57">
          <cell r="H57">
            <v>1490400</v>
          </cell>
        </row>
      </sheetData>
      <sheetData sheetId="2">
        <row r="32">
          <cell r="E32">
            <v>2648520</v>
          </cell>
        </row>
        <row r="42">
          <cell r="E42">
            <v>276120</v>
          </cell>
        </row>
        <row r="61">
          <cell r="E61">
            <v>43920</v>
          </cell>
        </row>
      </sheetData>
      <sheetData sheetId="3">
        <row r="12">
          <cell r="E12">
            <v>313080</v>
          </cell>
        </row>
        <row r="21">
          <cell r="E21">
            <v>10620</v>
          </cell>
        </row>
      </sheetData>
      <sheetData sheetId="4">
        <row r="24">
          <cell r="G24">
            <v>760520</v>
          </cell>
        </row>
      </sheetData>
      <sheetData sheetId="5">
        <row r="19">
          <cell r="E19">
            <v>189360</v>
          </cell>
        </row>
      </sheetData>
      <sheetData sheetId="6">
        <row r="14">
          <cell r="C14">
            <v>22200</v>
          </cell>
        </row>
      </sheetData>
      <sheetData sheetId="7">
        <row r="13">
          <cell r="D13">
            <v>90000</v>
          </cell>
        </row>
      </sheetData>
      <sheetData sheetId="8">
        <row r="42">
          <cell r="F42">
            <v>319480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workbookViewId="0">
      <selection activeCell="F10" sqref="F10"/>
    </sheetView>
  </sheetViews>
  <sheetFormatPr defaultRowHeight="21"/>
  <cols>
    <col min="1" max="1" width="4.5" style="4" customWidth="1"/>
    <col min="2" max="2" width="5.75" style="4" customWidth="1"/>
    <col min="3" max="3" width="3.625" style="4" customWidth="1"/>
    <col min="4" max="4" width="28.375" style="4" customWidth="1"/>
    <col min="5" max="5" width="5.875" style="4" customWidth="1"/>
    <col min="6" max="6" width="12.25" style="21" customWidth="1"/>
    <col min="7" max="7" width="17.875" style="4" customWidth="1"/>
    <col min="8" max="8" width="12.375" style="4" customWidth="1"/>
    <col min="9" max="256" width="9" style="4"/>
    <col min="257" max="257" width="4.5" style="4" customWidth="1"/>
    <col min="258" max="258" width="5.75" style="4" customWidth="1"/>
    <col min="259" max="259" width="3.625" style="4" customWidth="1"/>
    <col min="260" max="260" width="28.375" style="4" customWidth="1"/>
    <col min="261" max="261" width="5.875" style="4" customWidth="1"/>
    <col min="262" max="262" width="12.25" style="4" customWidth="1"/>
    <col min="263" max="263" width="17.875" style="4" customWidth="1"/>
    <col min="264" max="264" width="12.375" style="4" customWidth="1"/>
    <col min="265" max="512" width="9" style="4"/>
    <col min="513" max="513" width="4.5" style="4" customWidth="1"/>
    <col min="514" max="514" width="5.75" style="4" customWidth="1"/>
    <col min="515" max="515" width="3.625" style="4" customWidth="1"/>
    <col min="516" max="516" width="28.375" style="4" customWidth="1"/>
    <col min="517" max="517" width="5.875" style="4" customWidth="1"/>
    <col min="518" max="518" width="12.25" style="4" customWidth="1"/>
    <col min="519" max="519" width="17.875" style="4" customWidth="1"/>
    <col min="520" max="520" width="12.375" style="4" customWidth="1"/>
    <col min="521" max="768" width="9" style="4"/>
    <col min="769" max="769" width="4.5" style="4" customWidth="1"/>
    <col min="770" max="770" width="5.75" style="4" customWidth="1"/>
    <col min="771" max="771" width="3.625" style="4" customWidth="1"/>
    <col min="772" max="772" width="28.375" style="4" customWidth="1"/>
    <col min="773" max="773" width="5.875" style="4" customWidth="1"/>
    <col min="774" max="774" width="12.25" style="4" customWidth="1"/>
    <col min="775" max="775" width="17.875" style="4" customWidth="1"/>
    <col min="776" max="776" width="12.375" style="4" customWidth="1"/>
    <col min="777" max="1024" width="9" style="4"/>
    <col min="1025" max="1025" width="4.5" style="4" customWidth="1"/>
    <col min="1026" max="1026" width="5.75" style="4" customWidth="1"/>
    <col min="1027" max="1027" width="3.625" style="4" customWidth="1"/>
    <col min="1028" max="1028" width="28.375" style="4" customWidth="1"/>
    <col min="1029" max="1029" width="5.875" style="4" customWidth="1"/>
    <col min="1030" max="1030" width="12.25" style="4" customWidth="1"/>
    <col min="1031" max="1031" width="17.875" style="4" customWidth="1"/>
    <col min="1032" max="1032" width="12.375" style="4" customWidth="1"/>
    <col min="1033" max="1280" width="9" style="4"/>
    <col min="1281" max="1281" width="4.5" style="4" customWidth="1"/>
    <col min="1282" max="1282" width="5.75" style="4" customWidth="1"/>
    <col min="1283" max="1283" width="3.625" style="4" customWidth="1"/>
    <col min="1284" max="1284" width="28.375" style="4" customWidth="1"/>
    <col min="1285" max="1285" width="5.875" style="4" customWidth="1"/>
    <col min="1286" max="1286" width="12.25" style="4" customWidth="1"/>
    <col min="1287" max="1287" width="17.875" style="4" customWidth="1"/>
    <col min="1288" max="1288" width="12.375" style="4" customWidth="1"/>
    <col min="1289" max="1536" width="9" style="4"/>
    <col min="1537" max="1537" width="4.5" style="4" customWidth="1"/>
    <col min="1538" max="1538" width="5.75" style="4" customWidth="1"/>
    <col min="1539" max="1539" width="3.625" style="4" customWidth="1"/>
    <col min="1540" max="1540" width="28.375" style="4" customWidth="1"/>
    <col min="1541" max="1541" width="5.875" style="4" customWidth="1"/>
    <col min="1542" max="1542" width="12.25" style="4" customWidth="1"/>
    <col min="1543" max="1543" width="17.875" style="4" customWidth="1"/>
    <col min="1544" max="1544" width="12.375" style="4" customWidth="1"/>
    <col min="1545" max="1792" width="9" style="4"/>
    <col min="1793" max="1793" width="4.5" style="4" customWidth="1"/>
    <col min="1794" max="1794" width="5.75" style="4" customWidth="1"/>
    <col min="1795" max="1795" width="3.625" style="4" customWidth="1"/>
    <col min="1796" max="1796" width="28.375" style="4" customWidth="1"/>
    <col min="1797" max="1797" width="5.875" style="4" customWidth="1"/>
    <col min="1798" max="1798" width="12.25" style="4" customWidth="1"/>
    <col min="1799" max="1799" width="17.875" style="4" customWidth="1"/>
    <col min="1800" max="1800" width="12.375" style="4" customWidth="1"/>
    <col min="1801" max="2048" width="9" style="4"/>
    <col min="2049" max="2049" width="4.5" style="4" customWidth="1"/>
    <col min="2050" max="2050" width="5.75" style="4" customWidth="1"/>
    <col min="2051" max="2051" width="3.625" style="4" customWidth="1"/>
    <col min="2052" max="2052" width="28.375" style="4" customWidth="1"/>
    <col min="2053" max="2053" width="5.875" style="4" customWidth="1"/>
    <col min="2054" max="2054" width="12.25" style="4" customWidth="1"/>
    <col min="2055" max="2055" width="17.875" style="4" customWidth="1"/>
    <col min="2056" max="2056" width="12.375" style="4" customWidth="1"/>
    <col min="2057" max="2304" width="9" style="4"/>
    <col min="2305" max="2305" width="4.5" style="4" customWidth="1"/>
    <col min="2306" max="2306" width="5.75" style="4" customWidth="1"/>
    <col min="2307" max="2307" width="3.625" style="4" customWidth="1"/>
    <col min="2308" max="2308" width="28.375" style="4" customWidth="1"/>
    <col min="2309" max="2309" width="5.875" style="4" customWidth="1"/>
    <col min="2310" max="2310" width="12.25" style="4" customWidth="1"/>
    <col min="2311" max="2311" width="17.875" style="4" customWidth="1"/>
    <col min="2312" max="2312" width="12.375" style="4" customWidth="1"/>
    <col min="2313" max="2560" width="9" style="4"/>
    <col min="2561" max="2561" width="4.5" style="4" customWidth="1"/>
    <col min="2562" max="2562" width="5.75" style="4" customWidth="1"/>
    <col min="2563" max="2563" width="3.625" style="4" customWidth="1"/>
    <col min="2564" max="2564" width="28.375" style="4" customWidth="1"/>
    <col min="2565" max="2565" width="5.875" style="4" customWidth="1"/>
    <col min="2566" max="2566" width="12.25" style="4" customWidth="1"/>
    <col min="2567" max="2567" width="17.875" style="4" customWidth="1"/>
    <col min="2568" max="2568" width="12.375" style="4" customWidth="1"/>
    <col min="2569" max="2816" width="9" style="4"/>
    <col min="2817" max="2817" width="4.5" style="4" customWidth="1"/>
    <col min="2818" max="2818" width="5.75" style="4" customWidth="1"/>
    <col min="2819" max="2819" width="3.625" style="4" customWidth="1"/>
    <col min="2820" max="2820" width="28.375" style="4" customWidth="1"/>
    <col min="2821" max="2821" width="5.875" style="4" customWidth="1"/>
    <col min="2822" max="2822" width="12.25" style="4" customWidth="1"/>
    <col min="2823" max="2823" width="17.875" style="4" customWidth="1"/>
    <col min="2824" max="2824" width="12.375" style="4" customWidth="1"/>
    <col min="2825" max="3072" width="9" style="4"/>
    <col min="3073" max="3073" width="4.5" style="4" customWidth="1"/>
    <col min="3074" max="3074" width="5.75" style="4" customWidth="1"/>
    <col min="3075" max="3075" width="3.625" style="4" customWidth="1"/>
    <col min="3076" max="3076" width="28.375" style="4" customWidth="1"/>
    <col min="3077" max="3077" width="5.875" style="4" customWidth="1"/>
    <col min="3078" max="3078" width="12.25" style="4" customWidth="1"/>
    <col min="3079" max="3079" width="17.875" style="4" customWidth="1"/>
    <col min="3080" max="3080" width="12.375" style="4" customWidth="1"/>
    <col min="3081" max="3328" width="9" style="4"/>
    <col min="3329" max="3329" width="4.5" style="4" customWidth="1"/>
    <col min="3330" max="3330" width="5.75" style="4" customWidth="1"/>
    <col min="3331" max="3331" width="3.625" style="4" customWidth="1"/>
    <col min="3332" max="3332" width="28.375" style="4" customWidth="1"/>
    <col min="3333" max="3333" width="5.875" style="4" customWidth="1"/>
    <col min="3334" max="3334" width="12.25" style="4" customWidth="1"/>
    <col min="3335" max="3335" width="17.875" style="4" customWidth="1"/>
    <col min="3336" max="3336" width="12.375" style="4" customWidth="1"/>
    <col min="3337" max="3584" width="9" style="4"/>
    <col min="3585" max="3585" width="4.5" style="4" customWidth="1"/>
    <col min="3586" max="3586" width="5.75" style="4" customWidth="1"/>
    <col min="3587" max="3587" width="3.625" style="4" customWidth="1"/>
    <col min="3588" max="3588" width="28.375" style="4" customWidth="1"/>
    <col min="3589" max="3589" width="5.875" style="4" customWidth="1"/>
    <col min="3590" max="3590" width="12.25" style="4" customWidth="1"/>
    <col min="3591" max="3591" width="17.875" style="4" customWidth="1"/>
    <col min="3592" max="3592" width="12.375" style="4" customWidth="1"/>
    <col min="3593" max="3840" width="9" style="4"/>
    <col min="3841" max="3841" width="4.5" style="4" customWidth="1"/>
    <col min="3842" max="3842" width="5.75" style="4" customWidth="1"/>
    <col min="3843" max="3843" width="3.625" style="4" customWidth="1"/>
    <col min="3844" max="3844" width="28.375" style="4" customWidth="1"/>
    <col min="3845" max="3845" width="5.875" style="4" customWidth="1"/>
    <col min="3846" max="3846" width="12.25" style="4" customWidth="1"/>
    <col min="3847" max="3847" width="17.875" style="4" customWidth="1"/>
    <col min="3848" max="3848" width="12.375" style="4" customWidth="1"/>
    <col min="3849" max="4096" width="9" style="4"/>
    <col min="4097" max="4097" width="4.5" style="4" customWidth="1"/>
    <col min="4098" max="4098" width="5.75" style="4" customWidth="1"/>
    <col min="4099" max="4099" width="3.625" style="4" customWidth="1"/>
    <col min="4100" max="4100" width="28.375" style="4" customWidth="1"/>
    <col min="4101" max="4101" width="5.875" style="4" customWidth="1"/>
    <col min="4102" max="4102" width="12.25" style="4" customWidth="1"/>
    <col min="4103" max="4103" width="17.875" style="4" customWidth="1"/>
    <col min="4104" max="4104" width="12.375" style="4" customWidth="1"/>
    <col min="4105" max="4352" width="9" style="4"/>
    <col min="4353" max="4353" width="4.5" style="4" customWidth="1"/>
    <col min="4354" max="4354" width="5.75" style="4" customWidth="1"/>
    <col min="4355" max="4355" width="3.625" style="4" customWidth="1"/>
    <col min="4356" max="4356" width="28.375" style="4" customWidth="1"/>
    <col min="4357" max="4357" width="5.875" style="4" customWidth="1"/>
    <col min="4358" max="4358" width="12.25" style="4" customWidth="1"/>
    <col min="4359" max="4359" width="17.875" style="4" customWidth="1"/>
    <col min="4360" max="4360" width="12.375" style="4" customWidth="1"/>
    <col min="4361" max="4608" width="9" style="4"/>
    <col min="4609" max="4609" width="4.5" style="4" customWidth="1"/>
    <col min="4610" max="4610" width="5.75" style="4" customWidth="1"/>
    <col min="4611" max="4611" width="3.625" style="4" customWidth="1"/>
    <col min="4612" max="4612" width="28.375" style="4" customWidth="1"/>
    <col min="4613" max="4613" width="5.875" style="4" customWidth="1"/>
    <col min="4614" max="4614" width="12.25" style="4" customWidth="1"/>
    <col min="4615" max="4615" width="17.875" style="4" customWidth="1"/>
    <col min="4616" max="4616" width="12.375" style="4" customWidth="1"/>
    <col min="4617" max="4864" width="9" style="4"/>
    <col min="4865" max="4865" width="4.5" style="4" customWidth="1"/>
    <col min="4866" max="4866" width="5.75" style="4" customWidth="1"/>
    <col min="4867" max="4867" width="3.625" style="4" customWidth="1"/>
    <col min="4868" max="4868" width="28.375" style="4" customWidth="1"/>
    <col min="4869" max="4869" width="5.875" style="4" customWidth="1"/>
    <col min="4870" max="4870" width="12.25" style="4" customWidth="1"/>
    <col min="4871" max="4871" width="17.875" style="4" customWidth="1"/>
    <col min="4872" max="4872" width="12.375" style="4" customWidth="1"/>
    <col min="4873" max="5120" width="9" style="4"/>
    <col min="5121" max="5121" width="4.5" style="4" customWidth="1"/>
    <col min="5122" max="5122" width="5.75" style="4" customWidth="1"/>
    <col min="5123" max="5123" width="3.625" style="4" customWidth="1"/>
    <col min="5124" max="5124" width="28.375" style="4" customWidth="1"/>
    <col min="5125" max="5125" width="5.875" style="4" customWidth="1"/>
    <col min="5126" max="5126" width="12.25" style="4" customWidth="1"/>
    <col min="5127" max="5127" width="17.875" style="4" customWidth="1"/>
    <col min="5128" max="5128" width="12.375" style="4" customWidth="1"/>
    <col min="5129" max="5376" width="9" style="4"/>
    <col min="5377" max="5377" width="4.5" style="4" customWidth="1"/>
    <col min="5378" max="5378" width="5.75" style="4" customWidth="1"/>
    <col min="5379" max="5379" width="3.625" style="4" customWidth="1"/>
    <col min="5380" max="5380" width="28.375" style="4" customWidth="1"/>
    <col min="5381" max="5381" width="5.875" style="4" customWidth="1"/>
    <col min="5382" max="5382" width="12.25" style="4" customWidth="1"/>
    <col min="5383" max="5383" width="17.875" style="4" customWidth="1"/>
    <col min="5384" max="5384" width="12.375" style="4" customWidth="1"/>
    <col min="5385" max="5632" width="9" style="4"/>
    <col min="5633" max="5633" width="4.5" style="4" customWidth="1"/>
    <col min="5634" max="5634" width="5.75" style="4" customWidth="1"/>
    <col min="5635" max="5635" width="3.625" style="4" customWidth="1"/>
    <col min="5636" max="5636" width="28.375" style="4" customWidth="1"/>
    <col min="5637" max="5637" width="5.875" style="4" customWidth="1"/>
    <col min="5638" max="5638" width="12.25" style="4" customWidth="1"/>
    <col min="5639" max="5639" width="17.875" style="4" customWidth="1"/>
    <col min="5640" max="5640" width="12.375" style="4" customWidth="1"/>
    <col min="5641" max="5888" width="9" style="4"/>
    <col min="5889" max="5889" width="4.5" style="4" customWidth="1"/>
    <col min="5890" max="5890" width="5.75" style="4" customWidth="1"/>
    <col min="5891" max="5891" width="3.625" style="4" customWidth="1"/>
    <col min="5892" max="5892" width="28.375" style="4" customWidth="1"/>
    <col min="5893" max="5893" width="5.875" style="4" customWidth="1"/>
    <col min="5894" max="5894" width="12.25" style="4" customWidth="1"/>
    <col min="5895" max="5895" width="17.875" style="4" customWidth="1"/>
    <col min="5896" max="5896" width="12.375" style="4" customWidth="1"/>
    <col min="5897" max="6144" width="9" style="4"/>
    <col min="6145" max="6145" width="4.5" style="4" customWidth="1"/>
    <col min="6146" max="6146" width="5.75" style="4" customWidth="1"/>
    <col min="6147" max="6147" width="3.625" style="4" customWidth="1"/>
    <col min="6148" max="6148" width="28.375" style="4" customWidth="1"/>
    <col min="6149" max="6149" width="5.875" style="4" customWidth="1"/>
    <col min="6150" max="6150" width="12.25" style="4" customWidth="1"/>
    <col min="6151" max="6151" width="17.875" style="4" customWidth="1"/>
    <col min="6152" max="6152" width="12.375" style="4" customWidth="1"/>
    <col min="6153" max="6400" width="9" style="4"/>
    <col min="6401" max="6401" width="4.5" style="4" customWidth="1"/>
    <col min="6402" max="6402" width="5.75" style="4" customWidth="1"/>
    <col min="6403" max="6403" width="3.625" style="4" customWidth="1"/>
    <col min="6404" max="6404" width="28.375" style="4" customWidth="1"/>
    <col min="6405" max="6405" width="5.875" style="4" customWidth="1"/>
    <col min="6406" max="6406" width="12.25" style="4" customWidth="1"/>
    <col min="6407" max="6407" width="17.875" style="4" customWidth="1"/>
    <col min="6408" max="6408" width="12.375" style="4" customWidth="1"/>
    <col min="6409" max="6656" width="9" style="4"/>
    <col min="6657" max="6657" width="4.5" style="4" customWidth="1"/>
    <col min="6658" max="6658" width="5.75" style="4" customWidth="1"/>
    <col min="6659" max="6659" width="3.625" style="4" customWidth="1"/>
    <col min="6660" max="6660" width="28.375" style="4" customWidth="1"/>
    <col min="6661" max="6661" width="5.875" style="4" customWidth="1"/>
    <col min="6662" max="6662" width="12.25" style="4" customWidth="1"/>
    <col min="6663" max="6663" width="17.875" style="4" customWidth="1"/>
    <col min="6664" max="6664" width="12.375" style="4" customWidth="1"/>
    <col min="6665" max="6912" width="9" style="4"/>
    <col min="6913" max="6913" width="4.5" style="4" customWidth="1"/>
    <col min="6914" max="6914" width="5.75" style="4" customWidth="1"/>
    <col min="6915" max="6915" width="3.625" style="4" customWidth="1"/>
    <col min="6916" max="6916" width="28.375" style="4" customWidth="1"/>
    <col min="6917" max="6917" width="5.875" style="4" customWidth="1"/>
    <col min="6918" max="6918" width="12.25" style="4" customWidth="1"/>
    <col min="6919" max="6919" width="17.875" style="4" customWidth="1"/>
    <col min="6920" max="6920" width="12.375" style="4" customWidth="1"/>
    <col min="6921" max="7168" width="9" style="4"/>
    <col min="7169" max="7169" width="4.5" style="4" customWidth="1"/>
    <col min="7170" max="7170" width="5.75" style="4" customWidth="1"/>
    <col min="7171" max="7171" width="3.625" style="4" customWidth="1"/>
    <col min="7172" max="7172" width="28.375" style="4" customWidth="1"/>
    <col min="7173" max="7173" width="5.875" style="4" customWidth="1"/>
    <col min="7174" max="7174" width="12.25" style="4" customWidth="1"/>
    <col min="7175" max="7175" width="17.875" style="4" customWidth="1"/>
    <col min="7176" max="7176" width="12.375" style="4" customWidth="1"/>
    <col min="7177" max="7424" width="9" style="4"/>
    <col min="7425" max="7425" width="4.5" style="4" customWidth="1"/>
    <col min="7426" max="7426" width="5.75" style="4" customWidth="1"/>
    <col min="7427" max="7427" width="3.625" style="4" customWidth="1"/>
    <col min="7428" max="7428" width="28.375" style="4" customWidth="1"/>
    <col min="7429" max="7429" width="5.875" style="4" customWidth="1"/>
    <col min="7430" max="7430" width="12.25" style="4" customWidth="1"/>
    <col min="7431" max="7431" width="17.875" style="4" customWidth="1"/>
    <col min="7432" max="7432" width="12.375" style="4" customWidth="1"/>
    <col min="7433" max="7680" width="9" style="4"/>
    <col min="7681" max="7681" width="4.5" style="4" customWidth="1"/>
    <col min="7682" max="7682" width="5.75" style="4" customWidth="1"/>
    <col min="7683" max="7683" width="3.625" style="4" customWidth="1"/>
    <col min="7684" max="7684" width="28.375" style="4" customWidth="1"/>
    <col min="7685" max="7685" width="5.875" style="4" customWidth="1"/>
    <col min="7686" max="7686" width="12.25" style="4" customWidth="1"/>
    <col min="7687" max="7687" width="17.875" style="4" customWidth="1"/>
    <col min="7688" max="7688" width="12.375" style="4" customWidth="1"/>
    <col min="7689" max="7936" width="9" style="4"/>
    <col min="7937" max="7937" width="4.5" style="4" customWidth="1"/>
    <col min="7938" max="7938" width="5.75" style="4" customWidth="1"/>
    <col min="7939" max="7939" width="3.625" style="4" customWidth="1"/>
    <col min="7940" max="7940" width="28.375" style="4" customWidth="1"/>
    <col min="7941" max="7941" width="5.875" style="4" customWidth="1"/>
    <col min="7942" max="7942" width="12.25" style="4" customWidth="1"/>
    <col min="7943" max="7943" width="17.875" style="4" customWidth="1"/>
    <col min="7944" max="7944" width="12.375" style="4" customWidth="1"/>
    <col min="7945" max="8192" width="9" style="4"/>
    <col min="8193" max="8193" width="4.5" style="4" customWidth="1"/>
    <col min="8194" max="8194" width="5.75" style="4" customWidth="1"/>
    <col min="8195" max="8195" width="3.625" style="4" customWidth="1"/>
    <col min="8196" max="8196" width="28.375" style="4" customWidth="1"/>
    <col min="8197" max="8197" width="5.875" style="4" customWidth="1"/>
    <col min="8198" max="8198" width="12.25" style="4" customWidth="1"/>
    <col min="8199" max="8199" width="17.875" style="4" customWidth="1"/>
    <col min="8200" max="8200" width="12.375" style="4" customWidth="1"/>
    <col min="8201" max="8448" width="9" style="4"/>
    <col min="8449" max="8449" width="4.5" style="4" customWidth="1"/>
    <col min="8450" max="8450" width="5.75" style="4" customWidth="1"/>
    <col min="8451" max="8451" width="3.625" style="4" customWidth="1"/>
    <col min="8452" max="8452" width="28.375" style="4" customWidth="1"/>
    <col min="8453" max="8453" width="5.875" style="4" customWidth="1"/>
    <col min="8454" max="8454" width="12.25" style="4" customWidth="1"/>
    <col min="8455" max="8455" width="17.875" style="4" customWidth="1"/>
    <col min="8456" max="8456" width="12.375" style="4" customWidth="1"/>
    <col min="8457" max="8704" width="9" style="4"/>
    <col min="8705" max="8705" width="4.5" style="4" customWidth="1"/>
    <col min="8706" max="8706" width="5.75" style="4" customWidth="1"/>
    <col min="8707" max="8707" width="3.625" style="4" customWidth="1"/>
    <col min="8708" max="8708" width="28.375" style="4" customWidth="1"/>
    <col min="8709" max="8709" width="5.875" style="4" customWidth="1"/>
    <col min="8710" max="8710" width="12.25" style="4" customWidth="1"/>
    <col min="8711" max="8711" width="17.875" style="4" customWidth="1"/>
    <col min="8712" max="8712" width="12.375" style="4" customWidth="1"/>
    <col min="8713" max="8960" width="9" style="4"/>
    <col min="8961" max="8961" width="4.5" style="4" customWidth="1"/>
    <col min="8962" max="8962" width="5.75" style="4" customWidth="1"/>
    <col min="8963" max="8963" width="3.625" style="4" customWidth="1"/>
    <col min="8964" max="8964" width="28.375" style="4" customWidth="1"/>
    <col min="8965" max="8965" width="5.875" style="4" customWidth="1"/>
    <col min="8966" max="8966" width="12.25" style="4" customWidth="1"/>
    <col min="8967" max="8967" width="17.875" style="4" customWidth="1"/>
    <col min="8968" max="8968" width="12.375" style="4" customWidth="1"/>
    <col min="8969" max="9216" width="9" style="4"/>
    <col min="9217" max="9217" width="4.5" style="4" customWidth="1"/>
    <col min="9218" max="9218" width="5.75" style="4" customWidth="1"/>
    <col min="9219" max="9219" width="3.625" style="4" customWidth="1"/>
    <col min="9220" max="9220" width="28.375" style="4" customWidth="1"/>
    <col min="9221" max="9221" width="5.875" style="4" customWidth="1"/>
    <col min="9222" max="9222" width="12.25" style="4" customWidth="1"/>
    <col min="9223" max="9223" width="17.875" style="4" customWidth="1"/>
    <col min="9224" max="9224" width="12.375" style="4" customWidth="1"/>
    <col min="9225" max="9472" width="9" style="4"/>
    <col min="9473" max="9473" width="4.5" style="4" customWidth="1"/>
    <col min="9474" max="9474" width="5.75" style="4" customWidth="1"/>
    <col min="9475" max="9475" width="3.625" style="4" customWidth="1"/>
    <col min="9476" max="9476" width="28.375" style="4" customWidth="1"/>
    <col min="9477" max="9477" width="5.875" style="4" customWidth="1"/>
    <col min="9478" max="9478" width="12.25" style="4" customWidth="1"/>
    <col min="9479" max="9479" width="17.875" style="4" customWidth="1"/>
    <col min="9480" max="9480" width="12.375" style="4" customWidth="1"/>
    <col min="9481" max="9728" width="9" style="4"/>
    <col min="9729" max="9729" width="4.5" style="4" customWidth="1"/>
    <col min="9730" max="9730" width="5.75" style="4" customWidth="1"/>
    <col min="9731" max="9731" width="3.625" style="4" customWidth="1"/>
    <col min="9732" max="9732" width="28.375" style="4" customWidth="1"/>
    <col min="9733" max="9733" width="5.875" style="4" customWidth="1"/>
    <col min="9734" max="9734" width="12.25" style="4" customWidth="1"/>
    <col min="9735" max="9735" width="17.875" style="4" customWidth="1"/>
    <col min="9736" max="9736" width="12.375" style="4" customWidth="1"/>
    <col min="9737" max="9984" width="9" style="4"/>
    <col min="9985" max="9985" width="4.5" style="4" customWidth="1"/>
    <col min="9986" max="9986" width="5.75" style="4" customWidth="1"/>
    <col min="9987" max="9987" width="3.625" style="4" customWidth="1"/>
    <col min="9988" max="9988" width="28.375" style="4" customWidth="1"/>
    <col min="9989" max="9989" width="5.875" style="4" customWidth="1"/>
    <col min="9990" max="9990" width="12.25" style="4" customWidth="1"/>
    <col min="9991" max="9991" width="17.875" style="4" customWidth="1"/>
    <col min="9992" max="9992" width="12.375" style="4" customWidth="1"/>
    <col min="9993" max="10240" width="9" style="4"/>
    <col min="10241" max="10241" width="4.5" style="4" customWidth="1"/>
    <col min="10242" max="10242" width="5.75" style="4" customWidth="1"/>
    <col min="10243" max="10243" width="3.625" style="4" customWidth="1"/>
    <col min="10244" max="10244" width="28.375" style="4" customWidth="1"/>
    <col min="10245" max="10245" width="5.875" style="4" customWidth="1"/>
    <col min="10246" max="10246" width="12.25" style="4" customWidth="1"/>
    <col min="10247" max="10247" width="17.875" style="4" customWidth="1"/>
    <col min="10248" max="10248" width="12.375" style="4" customWidth="1"/>
    <col min="10249" max="10496" width="9" style="4"/>
    <col min="10497" max="10497" width="4.5" style="4" customWidth="1"/>
    <col min="10498" max="10498" width="5.75" style="4" customWidth="1"/>
    <col min="10499" max="10499" width="3.625" style="4" customWidth="1"/>
    <col min="10500" max="10500" width="28.375" style="4" customWidth="1"/>
    <col min="10501" max="10501" width="5.875" style="4" customWidth="1"/>
    <col min="10502" max="10502" width="12.25" style="4" customWidth="1"/>
    <col min="10503" max="10503" width="17.875" style="4" customWidth="1"/>
    <col min="10504" max="10504" width="12.375" style="4" customWidth="1"/>
    <col min="10505" max="10752" width="9" style="4"/>
    <col min="10753" max="10753" width="4.5" style="4" customWidth="1"/>
    <col min="10754" max="10754" width="5.75" style="4" customWidth="1"/>
    <col min="10755" max="10755" width="3.625" style="4" customWidth="1"/>
    <col min="10756" max="10756" width="28.375" style="4" customWidth="1"/>
    <col min="10757" max="10757" width="5.875" style="4" customWidth="1"/>
    <col min="10758" max="10758" width="12.25" style="4" customWidth="1"/>
    <col min="10759" max="10759" width="17.875" style="4" customWidth="1"/>
    <col min="10760" max="10760" width="12.375" style="4" customWidth="1"/>
    <col min="10761" max="11008" width="9" style="4"/>
    <col min="11009" max="11009" width="4.5" style="4" customWidth="1"/>
    <col min="11010" max="11010" width="5.75" style="4" customWidth="1"/>
    <col min="11011" max="11011" width="3.625" style="4" customWidth="1"/>
    <col min="11012" max="11012" width="28.375" style="4" customWidth="1"/>
    <col min="11013" max="11013" width="5.875" style="4" customWidth="1"/>
    <col min="11014" max="11014" width="12.25" style="4" customWidth="1"/>
    <col min="11015" max="11015" width="17.875" style="4" customWidth="1"/>
    <col min="11016" max="11016" width="12.375" style="4" customWidth="1"/>
    <col min="11017" max="11264" width="9" style="4"/>
    <col min="11265" max="11265" width="4.5" style="4" customWidth="1"/>
    <col min="11266" max="11266" width="5.75" style="4" customWidth="1"/>
    <col min="11267" max="11267" width="3.625" style="4" customWidth="1"/>
    <col min="11268" max="11268" width="28.375" style="4" customWidth="1"/>
    <col min="11269" max="11269" width="5.875" style="4" customWidth="1"/>
    <col min="11270" max="11270" width="12.25" style="4" customWidth="1"/>
    <col min="11271" max="11271" width="17.875" style="4" customWidth="1"/>
    <col min="11272" max="11272" width="12.375" style="4" customWidth="1"/>
    <col min="11273" max="11520" width="9" style="4"/>
    <col min="11521" max="11521" width="4.5" style="4" customWidth="1"/>
    <col min="11522" max="11522" width="5.75" style="4" customWidth="1"/>
    <col min="11523" max="11523" width="3.625" style="4" customWidth="1"/>
    <col min="11524" max="11524" width="28.375" style="4" customWidth="1"/>
    <col min="11525" max="11525" width="5.875" style="4" customWidth="1"/>
    <col min="11526" max="11526" width="12.25" style="4" customWidth="1"/>
    <col min="11527" max="11527" width="17.875" style="4" customWidth="1"/>
    <col min="11528" max="11528" width="12.375" style="4" customWidth="1"/>
    <col min="11529" max="11776" width="9" style="4"/>
    <col min="11777" max="11777" width="4.5" style="4" customWidth="1"/>
    <col min="11778" max="11778" width="5.75" style="4" customWidth="1"/>
    <col min="11779" max="11779" width="3.625" style="4" customWidth="1"/>
    <col min="11780" max="11780" width="28.375" style="4" customWidth="1"/>
    <col min="11781" max="11781" width="5.875" style="4" customWidth="1"/>
    <col min="11782" max="11782" width="12.25" style="4" customWidth="1"/>
    <col min="11783" max="11783" width="17.875" style="4" customWidth="1"/>
    <col min="11784" max="11784" width="12.375" style="4" customWidth="1"/>
    <col min="11785" max="12032" width="9" style="4"/>
    <col min="12033" max="12033" width="4.5" style="4" customWidth="1"/>
    <col min="12034" max="12034" width="5.75" style="4" customWidth="1"/>
    <col min="12035" max="12035" width="3.625" style="4" customWidth="1"/>
    <col min="12036" max="12036" width="28.375" style="4" customWidth="1"/>
    <col min="12037" max="12037" width="5.875" style="4" customWidth="1"/>
    <col min="12038" max="12038" width="12.25" style="4" customWidth="1"/>
    <col min="12039" max="12039" width="17.875" style="4" customWidth="1"/>
    <col min="12040" max="12040" width="12.375" style="4" customWidth="1"/>
    <col min="12041" max="12288" width="9" style="4"/>
    <col min="12289" max="12289" width="4.5" style="4" customWidth="1"/>
    <col min="12290" max="12290" width="5.75" style="4" customWidth="1"/>
    <col min="12291" max="12291" width="3.625" style="4" customWidth="1"/>
    <col min="12292" max="12292" width="28.375" style="4" customWidth="1"/>
    <col min="12293" max="12293" width="5.875" style="4" customWidth="1"/>
    <col min="12294" max="12294" width="12.25" style="4" customWidth="1"/>
    <col min="12295" max="12295" width="17.875" style="4" customWidth="1"/>
    <col min="12296" max="12296" width="12.375" style="4" customWidth="1"/>
    <col min="12297" max="12544" width="9" style="4"/>
    <col min="12545" max="12545" width="4.5" style="4" customWidth="1"/>
    <col min="12546" max="12546" width="5.75" style="4" customWidth="1"/>
    <col min="12547" max="12547" width="3.625" style="4" customWidth="1"/>
    <col min="12548" max="12548" width="28.375" style="4" customWidth="1"/>
    <col min="12549" max="12549" width="5.875" style="4" customWidth="1"/>
    <col min="12550" max="12550" width="12.25" style="4" customWidth="1"/>
    <col min="12551" max="12551" width="17.875" style="4" customWidth="1"/>
    <col min="12552" max="12552" width="12.375" style="4" customWidth="1"/>
    <col min="12553" max="12800" width="9" style="4"/>
    <col min="12801" max="12801" width="4.5" style="4" customWidth="1"/>
    <col min="12802" max="12802" width="5.75" style="4" customWidth="1"/>
    <col min="12803" max="12803" width="3.625" style="4" customWidth="1"/>
    <col min="12804" max="12804" width="28.375" style="4" customWidth="1"/>
    <col min="12805" max="12805" width="5.875" style="4" customWidth="1"/>
    <col min="12806" max="12806" width="12.25" style="4" customWidth="1"/>
    <col min="12807" max="12807" width="17.875" style="4" customWidth="1"/>
    <col min="12808" max="12808" width="12.375" style="4" customWidth="1"/>
    <col min="12809" max="13056" width="9" style="4"/>
    <col min="13057" max="13057" width="4.5" style="4" customWidth="1"/>
    <col min="13058" max="13058" width="5.75" style="4" customWidth="1"/>
    <col min="13059" max="13059" width="3.625" style="4" customWidth="1"/>
    <col min="13060" max="13060" width="28.375" style="4" customWidth="1"/>
    <col min="13061" max="13061" width="5.875" style="4" customWidth="1"/>
    <col min="13062" max="13062" width="12.25" style="4" customWidth="1"/>
    <col min="13063" max="13063" width="17.875" style="4" customWidth="1"/>
    <col min="13064" max="13064" width="12.375" style="4" customWidth="1"/>
    <col min="13065" max="13312" width="9" style="4"/>
    <col min="13313" max="13313" width="4.5" style="4" customWidth="1"/>
    <col min="13314" max="13314" width="5.75" style="4" customWidth="1"/>
    <col min="13315" max="13315" width="3.625" style="4" customWidth="1"/>
    <col min="13316" max="13316" width="28.375" style="4" customWidth="1"/>
    <col min="13317" max="13317" width="5.875" style="4" customWidth="1"/>
    <col min="13318" max="13318" width="12.25" style="4" customWidth="1"/>
    <col min="13319" max="13319" width="17.875" style="4" customWidth="1"/>
    <col min="13320" max="13320" width="12.375" style="4" customWidth="1"/>
    <col min="13321" max="13568" width="9" style="4"/>
    <col min="13569" max="13569" width="4.5" style="4" customWidth="1"/>
    <col min="13570" max="13570" width="5.75" style="4" customWidth="1"/>
    <col min="13571" max="13571" width="3.625" style="4" customWidth="1"/>
    <col min="13572" max="13572" width="28.375" style="4" customWidth="1"/>
    <col min="13573" max="13573" width="5.875" style="4" customWidth="1"/>
    <col min="13574" max="13574" width="12.25" style="4" customWidth="1"/>
    <col min="13575" max="13575" width="17.875" style="4" customWidth="1"/>
    <col min="13576" max="13576" width="12.375" style="4" customWidth="1"/>
    <col min="13577" max="13824" width="9" style="4"/>
    <col min="13825" max="13825" width="4.5" style="4" customWidth="1"/>
    <col min="13826" max="13826" width="5.75" style="4" customWidth="1"/>
    <col min="13827" max="13827" width="3.625" style="4" customWidth="1"/>
    <col min="13828" max="13828" width="28.375" style="4" customWidth="1"/>
    <col min="13829" max="13829" width="5.875" style="4" customWidth="1"/>
    <col min="13830" max="13830" width="12.25" style="4" customWidth="1"/>
    <col min="13831" max="13831" width="17.875" style="4" customWidth="1"/>
    <col min="13832" max="13832" width="12.375" style="4" customWidth="1"/>
    <col min="13833" max="14080" width="9" style="4"/>
    <col min="14081" max="14081" width="4.5" style="4" customWidth="1"/>
    <col min="14082" max="14082" width="5.75" style="4" customWidth="1"/>
    <col min="14083" max="14083" width="3.625" style="4" customWidth="1"/>
    <col min="14084" max="14084" width="28.375" style="4" customWidth="1"/>
    <col min="14085" max="14085" width="5.875" style="4" customWidth="1"/>
    <col min="14086" max="14086" width="12.25" style="4" customWidth="1"/>
    <col min="14087" max="14087" width="17.875" style="4" customWidth="1"/>
    <col min="14088" max="14088" width="12.375" style="4" customWidth="1"/>
    <col min="14089" max="14336" width="9" style="4"/>
    <col min="14337" max="14337" width="4.5" style="4" customWidth="1"/>
    <col min="14338" max="14338" width="5.75" style="4" customWidth="1"/>
    <col min="14339" max="14339" width="3.625" style="4" customWidth="1"/>
    <col min="14340" max="14340" width="28.375" style="4" customWidth="1"/>
    <col min="14341" max="14341" width="5.875" style="4" customWidth="1"/>
    <col min="14342" max="14342" width="12.25" style="4" customWidth="1"/>
    <col min="14343" max="14343" width="17.875" style="4" customWidth="1"/>
    <col min="14344" max="14344" width="12.375" style="4" customWidth="1"/>
    <col min="14345" max="14592" width="9" style="4"/>
    <col min="14593" max="14593" width="4.5" style="4" customWidth="1"/>
    <col min="14594" max="14594" width="5.75" style="4" customWidth="1"/>
    <col min="14595" max="14595" width="3.625" style="4" customWidth="1"/>
    <col min="14596" max="14596" width="28.375" style="4" customWidth="1"/>
    <col min="14597" max="14597" width="5.875" style="4" customWidth="1"/>
    <col min="14598" max="14598" width="12.25" style="4" customWidth="1"/>
    <col min="14599" max="14599" width="17.875" style="4" customWidth="1"/>
    <col min="14600" max="14600" width="12.375" style="4" customWidth="1"/>
    <col min="14601" max="14848" width="9" style="4"/>
    <col min="14849" max="14849" width="4.5" style="4" customWidth="1"/>
    <col min="14850" max="14850" width="5.75" style="4" customWidth="1"/>
    <col min="14851" max="14851" width="3.625" style="4" customWidth="1"/>
    <col min="14852" max="14852" width="28.375" style="4" customWidth="1"/>
    <col min="14853" max="14853" width="5.875" style="4" customWidth="1"/>
    <col min="14854" max="14854" width="12.25" style="4" customWidth="1"/>
    <col min="14855" max="14855" width="17.875" style="4" customWidth="1"/>
    <col min="14856" max="14856" width="12.375" style="4" customWidth="1"/>
    <col min="14857" max="15104" width="9" style="4"/>
    <col min="15105" max="15105" width="4.5" style="4" customWidth="1"/>
    <col min="15106" max="15106" width="5.75" style="4" customWidth="1"/>
    <col min="15107" max="15107" width="3.625" style="4" customWidth="1"/>
    <col min="15108" max="15108" width="28.375" style="4" customWidth="1"/>
    <col min="15109" max="15109" width="5.875" style="4" customWidth="1"/>
    <col min="15110" max="15110" width="12.25" style="4" customWidth="1"/>
    <col min="15111" max="15111" width="17.875" style="4" customWidth="1"/>
    <col min="15112" max="15112" width="12.375" style="4" customWidth="1"/>
    <col min="15113" max="15360" width="9" style="4"/>
    <col min="15361" max="15361" width="4.5" style="4" customWidth="1"/>
    <col min="15362" max="15362" width="5.75" style="4" customWidth="1"/>
    <col min="15363" max="15363" width="3.625" style="4" customWidth="1"/>
    <col min="15364" max="15364" width="28.375" style="4" customWidth="1"/>
    <col min="15365" max="15365" width="5.875" style="4" customWidth="1"/>
    <col min="15366" max="15366" width="12.25" style="4" customWidth="1"/>
    <col min="15367" max="15367" width="17.875" style="4" customWidth="1"/>
    <col min="15368" max="15368" width="12.375" style="4" customWidth="1"/>
    <col min="15369" max="15616" width="9" style="4"/>
    <col min="15617" max="15617" width="4.5" style="4" customWidth="1"/>
    <col min="15618" max="15618" width="5.75" style="4" customWidth="1"/>
    <col min="15619" max="15619" width="3.625" style="4" customWidth="1"/>
    <col min="15620" max="15620" width="28.375" style="4" customWidth="1"/>
    <col min="15621" max="15621" width="5.875" style="4" customWidth="1"/>
    <col min="15622" max="15622" width="12.25" style="4" customWidth="1"/>
    <col min="15623" max="15623" width="17.875" style="4" customWidth="1"/>
    <col min="15624" max="15624" width="12.375" style="4" customWidth="1"/>
    <col min="15625" max="15872" width="9" style="4"/>
    <col min="15873" max="15873" width="4.5" style="4" customWidth="1"/>
    <col min="15874" max="15874" width="5.75" style="4" customWidth="1"/>
    <col min="15875" max="15875" width="3.625" style="4" customWidth="1"/>
    <col min="15876" max="15876" width="28.375" style="4" customWidth="1"/>
    <col min="15877" max="15877" width="5.875" style="4" customWidth="1"/>
    <col min="15878" max="15878" width="12.25" style="4" customWidth="1"/>
    <col min="15879" max="15879" width="17.875" style="4" customWidth="1"/>
    <col min="15880" max="15880" width="12.375" style="4" customWidth="1"/>
    <col min="15881" max="16128" width="9" style="4"/>
    <col min="16129" max="16129" width="4.5" style="4" customWidth="1"/>
    <col min="16130" max="16130" width="5.75" style="4" customWidth="1"/>
    <col min="16131" max="16131" width="3.625" style="4" customWidth="1"/>
    <col min="16132" max="16132" width="28.375" style="4" customWidth="1"/>
    <col min="16133" max="16133" width="5.875" style="4" customWidth="1"/>
    <col min="16134" max="16134" width="12.25" style="4" customWidth="1"/>
    <col min="16135" max="16135" width="17.875" style="4" customWidth="1"/>
    <col min="16136" max="16136" width="12.375" style="4" customWidth="1"/>
    <col min="16137" max="16384" width="9" style="4"/>
  </cols>
  <sheetData>
    <row r="1" spans="1:7" s="2" customFormat="1" ht="23.25">
      <c r="A1" s="1" t="s">
        <v>0</v>
      </c>
      <c r="B1" s="1"/>
      <c r="C1" s="1"/>
      <c r="D1" s="1"/>
      <c r="E1" s="1"/>
      <c r="F1" s="1"/>
      <c r="G1" s="1"/>
    </row>
    <row r="2" spans="1:7" ht="23.25">
      <c r="A2" s="3" t="s">
        <v>1</v>
      </c>
      <c r="B2" s="3"/>
      <c r="C2" s="3"/>
      <c r="D2" s="3"/>
      <c r="E2" s="3"/>
      <c r="F2" s="3"/>
      <c r="G2" s="3"/>
    </row>
    <row r="3" spans="1:7" ht="23.25">
      <c r="A3" s="3" t="s">
        <v>2</v>
      </c>
      <c r="B3" s="3"/>
      <c r="C3" s="3"/>
      <c r="D3" s="3"/>
      <c r="E3" s="3"/>
      <c r="F3" s="3"/>
      <c r="G3" s="3"/>
    </row>
    <row r="4" spans="1:7" ht="23.25">
      <c r="A4" s="3" t="s">
        <v>3</v>
      </c>
      <c r="B4" s="3"/>
      <c r="C4" s="3"/>
      <c r="D4" s="3"/>
      <c r="E4" s="3"/>
      <c r="F4" s="3"/>
      <c r="G4" s="3"/>
    </row>
    <row r="5" spans="1:7" ht="26.25">
      <c r="A5" s="5" t="s">
        <v>4</v>
      </c>
      <c r="B5" s="5"/>
      <c r="C5" s="5"/>
      <c r="D5" s="5"/>
      <c r="E5" s="5"/>
      <c r="F5" s="5"/>
      <c r="G5" s="5"/>
    </row>
    <row r="6" spans="1:7" ht="23.25">
      <c r="A6" s="6" t="s">
        <v>5</v>
      </c>
      <c r="B6" s="6"/>
      <c r="C6" s="6"/>
      <c r="D6" s="6"/>
      <c r="E6" s="7"/>
      <c r="F6" s="8">
        <f>SUM(F7+F11)</f>
        <v>2062880</v>
      </c>
      <c r="G6" s="9" t="s">
        <v>6</v>
      </c>
    </row>
    <row r="7" spans="1:7">
      <c r="B7" s="10" t="s">
        <v>7</v>
      </c>
      <c r="E7" s="11" t="s">
        <v>8</v>
      </c>
      <c r="F7" s="12">
        <v>800000</v>
      </c>
      <c r="G7" s="10" t="s">
        <v>9</v>
      </c>
    </row>
    <row r="8" spans="1:7">
      <c r="A8" s="4" t="s">
        <v>10</v>
      </c>
      <c r="B8" s="10"/>
      <c r="E8" s="11"/>
      <c r="F8" s="12"/>
      <c r="G8" s="10"/>
    </row>
    <row r="9" spans="1:7">
      <c r="A9" s="4" t="s">
        <v>11</v>
      </c>
      <c r="B9" s="10"/>
      <c r="E9" s="11"/>
      <c r="F9" s="12"/>
      <c r="G9" s="10"/>
    </row>
    <row r="10" spans="1:7">
      <c r="B10" s="4" t="s">
        <v>12</v>
      </c>
      <c r="E10" s="11"/>
      <c r="F10" s="12"/>
      <c r="G10" s="10"/>
    </row>
    <row r="11" spans="1:7">
      <c r="B11" s="10" t="s">
        <v>13</v>
      </c>
      <c r="E11" s="11" t="s">
        <v>8</v>
      </c>
      <c r="F11" s="12">
        <f>SUM(F12+F17+F22+F27+F31+F43+F47+F52+F57+F61)</f>
        <v>1262880</v>
      </c>
      <c r="G11" s="10" t="s">
        <v>9</v>
      </c>
    </row>
    <row r="12" spans="1:7">
      <c r="B12" s="10"/>
      <c r="D12" s="10" t="s">
        <v>14</v>
      </c>
      <c r="E12" s="11" t="s">
        <v>8</v>
      </c>
      <c r="F12" s="12">
        <v>32210</v>
      </c>
      <c r="G12" s="10" t="s">
        <v>9</v>
      </c>
    </row>
    <row r="13" spans="1:7">
      <c r="A13" s="4" t="s">
        <v>15</v>
      </c>
      <c r="B13" s="10"/>
      <c r="E13" s="11"/>
      <c r="F13" s="12"/>
      <c r="G13" s="10"/>
    </row>
    <row r="14" spans="1:7">
      <c r="A14" s="4" t="s">
        <v>16</v>
      </c>
      <c r="B14" s="10"/>
      <c r="E14" s="11"/>
      <c r="F14" s="12"/>
      <c r="G14" s="10"/>
    </row>
    <row r="15" spans="1:7">
      <c r="A15" s="4" t="s">
        <v>17</v>
      </c>
      <c r="B15" s="10"/>
      <c r="E15" s="11"/>
      <c r="F15" s="12"/>
      <c r="G15" s="10"/>
    </row>
    <row r="16" spans="1:7">
      <c r="B16" s="4" t="s">
        <v>18</v>
      </c>
      <c r="E16" s="11"/>
      <c r="F16" s="12"/>
      <c r="G16" s="10"/>
    </row>
    <row r="17" spans="1:7">
      <c r="B17" s="10"/>
      <c r="D17" s="10" t="s">
        <v>19</v>
      </c>
      <c r="E17" s="11" t="s">
        <v>8</v>
      </c>
      <c r="F17" s="12">
        <v>10000</v>
      </c>
      <c r="G17" s="10" t="s">
        <v>9</v>
      </c>
    </row>
    <row r="18" spans="1:7">
      <c r="A18" s="4" t="s">
        <v>20</v>
      </c>
      <c r="B18" s="10"/>
      <c r="E18" s="11"/>
      <c r="F18" s="12"/>
      <c r="G18" s="10"/>
    </row>
    <row r="19" spans="1:7">
      <c r="A19" s="4" t="s">
        <v>21</v>
      </c>
      <c r="B19" s="10"/>
      <c r="E19" s="11"/>
      <c r="F19" s="12"/>
      <c r="G19" s="10"/>
    </row>
    <row r="20" spans="1:7">
      <c r="B20" s="4" t="s">
        <v>18</v>
      </c>
      <c r="E20" s="11"/>
      <c r="F20" s="12"/>
      <c r="G20" s="10"/>
    </row>
    <row r="21" spans="1:7">
      <c r="B21" s="10"/>
      <c r="D21" s="10" t="s">
        <v>22</v>
      </c>
      <c r="E21" s="11"/>
      <c r="F21" s="13"/>
      <c r="G21" s="14"/>
    </row>
    <row r="22" spans="1:7">
      <c r="B22" s="10"/>
      <c r="D22" s="10"/>
      <c r="E22" s="11" t="s">
        <v>8</v>
      </c>
      <c r="F22" s="13">
        <f>SUM([1]ประมาณการรายรับ!D7,[1]ประมาณการรายรับ!E40,[1]ประมาณการรายรับ!E81,[1]ประมาณการรายรับ!D89)*2/100</f>
        <v>390670</v>
      </c>
      <c r="G22" s="14" t="s">
        <v>9</v>
      </c>
    </row>
    <row r="23" spans="1:7">
      <c r="A23" s="4" t="s">
        <v>23</v>
      </c>
      <c r="B23" s="10"/>
      <c r="E23" s="11"/>
      <c r="F23" s="12"/>
      <c r="G23" s="10"/>
    </row>
    <row r="24" spans="1:7">
      <c r="A24" s="4" t="s">
        <v>24</v>
      </c>
      <c r="B24" s="10"/>
      <c r="E24" s="11"/>
      <c r="F24" s="12"/>
      <c r="G24" s="10"/>
    </row>
    <row r="25" spans="1:7">
      <c r="A25" s="4" t="s">
        <v>25</v>
      </c>
      <c r="B25" s="10"/>
      <c r="E25" s="11"/>
      <c r="F25" s="12"/>
      <c r="G25" s="10"/>
    </row>
    <row r="26" spans="1:7">
      <c r="B26" s="4" t="s">
        <v>18</v>
      </c>
      <c r="E26" s="11"/>
      <c r="F26" s="12"/>
      <c r="G26" s="10"/>
    </row>
    <row r="27" spans="1:7">
      <c r="B27" s="10"/>
      <c r="D27" s="10" t="s">
        <v>26</v>
      </c>
      <c r="E27" s="11" t="s">
        <v>8</v>
      </c>
      <c r="F27" s="13">
        <v>230000</v>
      </c>
      <c r="G27" s="14" t="s">
        <v>9</v>
      </c>
    </row>
    <row r="28" spans="1:7">
      <c r="A28" s="4" t="s">
        <v>27</v>
      </c>
      <c r="B28" s="10"/>
      <c r="E28" s="11"/>
      <c r="F28" s="12"/>
      <c r="G28" s="10"/>
    </row>
    <row r="29" spans="1:7">
      <c r="A29" s="4" t="s">
        <v>28</v>
      </c>
      <c r="B29" s="10"/>
      <c r="E29" s="11"/>
      <c r="F29" s="12"/>
      <c r="G29" s="10"/>
    </row>
    <row r="30" spans="1:7">
      <c r="B30" s="4" t="s">
        <v>29</v>
      </c>
      <c r="E30" s="11"/>
      <c r="F30" s="12"/>
      <c r="G30" s="10"/>
    </row>
    <row r="31" spans="1:7">
      <c r="A31" s="4" t="s">
        <v>30</v>
      </c>
      <c r="B31" s="10"/>
      <c r="D31" s="10" t="s">
        <v>31</v>
      </c>
      <c r="E31" s="11" t="s">
        <v>8</v>
      </c>
      <c r="F31" s="12">
        <v>329000</v>
      </c>
      <c r="G31" s="10" t="s">
        <v>9</v>
      </c>
    </row>
    <row r="32" spans="1:7">
      <c r="A32" s="4" t="s">
        <v>32</v>
      </c>
      <c r="B32" s="10"/>
      <c r="E32" s="11"/>
      <c r="F32" s="12"/>
      <c r="G32" s="10"/>
    </row>
    <row r="33" spans="1:7">
      <c r="A33" s="4" t="s">
        <v>33</v>
      </c>
      <c r="B33" s="10"/>
      <c r="E33" s="11"/>
      <c r="F33" s="12"/>
      <c r="G33" s="10"/>
    </row>
    <row r="34" spans="1:7">
      <c r="A34" s="4" t="s">
        <v>34</v>
      </c>
      <c r="B34" s="10"/>
      <c r="E34" s="11"/>
      <c r="F34" s="12"/>
      <c r="G34" s="10"/>
    </row>
    <row r="35" spans="1:7">
      <c r="B35" s="4" t="s">
        <v>35</v>
      </c>
      <c r="E35" s="11"/>
      <c r="F35" s="12"/>
      <c r="G35" s="10"/>
    </row>
    <row r="36" spans="1:7">
      <c r="E36" s="11"/>
      <c r="F36" s="12"/>
      <c r="G36" s="10"/>
    </row>
    <row r="37" spans="1:7">
      <c r="E37" s="11"/>
      <c r="F37" s="12"/>
      <c r="G37" s="10"/>
    </row>
    <row r="38" spans="1:7">
      <c r="E38" s="11"/>
      <c r="F38" s="12"/>
      <c r="G38" s="10"/>
    </row>
    <row r="39" spans="1:7">
      <c r="A39" s="4" t="s">
        <v>36</v>
      </c>
      <c r="B39" s="10"/>
      <c r="E39" s="11"/>
      <c r="F39" s="12"/>
      <c r="G39" s="10"/>
    </row>
    <row r="40" spans="1:7">
      <c r="A40" s="4" t="s">
        <v>37</v>
      </c>
      <c r="B40" s="10"/>
      <c r="E40" s="11"/>
      <c r="F40" s="12"/>
      <c r="G40" s="10"/>
    </row>
    <row r="41" spans="1:7">
      <c r="A41" s="4" t="s">
        <v>38</v>
      </c>
      <c r="B41" s="10"/>
      <c r="E41" s="11"/>
      <c r="F41" s="12"/>
      <c r="G41" s="10"/>
    </row>
    <row r="42" spans="1:7">
      <c r="B42" s="4" t="s">
        <v>18</v>
      </c>
      <c r="E42" s="11"/>
      <c r="F42" s="12"/>
      <c r="G42" s="10"/>
    </row>
    <row r="43" spans="1:7" s="15" customFormat="1">
      <c r="B43" s="14"/>
      <c r="D43" s="14" t="s">
        <v>39</v>
      </c>
      <c r="E43" s="16" t="s">
        <v>8</v>
      </c>
      <c r="F43" s="13">
        <v>30000</v>
      </c>
      <c r="G43" s="14" t="s">
        <v>9</v>
      </c>
    </row>
    <row r="44" spans="1:7" s="15" customFormat="1">
      <c r="A44" s="15" t="s">
        <v>40</v>
      </c>
      <c r="B44" s="14"/>
      <c r="E44" s="16"/>
      <c r="F44" s="13"/>
      <c r="G44" s="14"/>
    </row>
    <row r="45" spans="1:7" s="15" customFormat="1">
      <c r="A45" s="15" t="s">
        <v>41</v>
      </c>
      <c r="B45" s="14"/>
      <c r="E45" s="16"/>
      <c r="F45" s="13"/>
      <c r="G45" s="14"/>
    </row>
    <row r="46" spans="1:7" s="15" customFormat="1">
      <c r="B46" s="15" t="s">
        <v>18</v>
      </c>
      <c r="E46" s="16"/>
      <c r="F46" s="13"/>
      <c r="G46" s="14"/>
    </row>
    <row r="47" spans="1:7">
      <c r="B47" s="10" t="s">
        <v>42</v>
      </c>
      <c r="E47" s="11" t="s">
        <v>8</v>
      </c>
      <c r="F47" s="12">
        <v>100000</v>
      </c>
      <c r="G47" s="10" t="s">
        <v>9</v>
      </c>
    </row>
    <row r="48" spans="1:7">
      <c r="A48" s="4" t="s">
        <v>43</v>
      </c>
      <c r="B48" s="10"/>
      <c r="E48" s="11"/>
      <c r="F48" s="12"/>
      <c r="G48" s="10"/>
    </row>
    <row r="49" spans="1:8">
      <c r="A49" s="4" t="s">
        <v>44</v>
      </c>
      <c r="B49" s="10"/>
      <c r="E49" s="11"/>
      <c r="F49" s="12"/>
      <c r="G49" s="10"/>
    </row>
    <row r="50" spans="1:8">
      <c r="A50" s="4" t="s">
        <v>45</v>
      </c>
      <c r="B50" s="10"/>
      <c r="E50" s="11"/>
      <c r="F50" s="12"/>
      <c r="G50" s="10"/>
    </row>
    <row r="51" spans="1:8">
      <c r="B51" s="4" t="s">
        <v>12</v>
      </c>
      <c r="E51" s="11"/>
      <c r="F51" s="12"/>
      <c r="G51" s="10"/>
    </row>
    <row r="52" spans="1:8" s="10" customFormat="1">
      <c r="B52" s="10" t="s">
        <v>46</v>
      </c>
      <c r="E52" s="11" t="s">
        <v>8</v>
      </c>
      <c r="F52" s="12">
        <v>36000</v>
      </c>
      <c r="G52" s="10" t="s">
        <v>9</v>
      </c>
    </row>
    <row r="53" spans="1:8">
      <c r="A53" s="4" t="s">
        <v>47</v>
      </c>
      <c r="E53" s="11"/>
      <c r="F53" s="12"/>
      <c r="G53" s="10"/>
    </row>
    <row r="54" spans="1:8">
      <c r="A54" s="4" t="s">
        <v>48</v>
      </c>
      <c r="E54" s="11"/>
      <c r="F54" s="12"/>
      <c r="G54" s="10"/>
    </row>
    <row r="55" spans="1:8">
      <c r="A55" s="4" t="s">
        <v>49</v>
      </c>
      <c r="E55" s="11"/>
      <c r="F55" s="12"/>
      <c r="G55" s="10"/>
    </row>
    <row r="56" spans="1:8" s="15" customFormat="1" ht="21.75" customHeight="1">
      <c r="B56" s="15" t="s">
        <v>50</v>
      </c>
      <c r="E56" s="17"/>
      <c r="F56" s="18"/>
      <c r="G56" s="19"/>
      <c r="H56" s="19"/>
    </row>
    <row r="57" spans="1:8" s="15" customFormat="1" ht="21.75" customHeight="1">
      <c r="B57" s="20" t="s">
        <v>51</v>
      </c>
      <c r="D57" s="20"/>
      <c r="E57" s="16" t="s">
        <v>8</v>
      </c>
      <c r="F57" s="13">
        <v>5000</v>
      </c>
      <c r="G57" s="14" t="s">
        <v>9</v>
      </c>
      <c r="H57" s="19"/>
    </row>
    <row r="58" spans="1:8" s="15" customFormat="1" ht="21.75" customHeight="1">
      <c r="A58" s="15" t="s">
        <v>52</v>
      </c>
      <c r="D58" s="14"/>
      <c r="E58" s="16"/>
      <c r="F58" s="13"/>
      <c r="G58" s="14"/>
      <c r="H58" s="19"/>
    </row>
    <row r="59" spans="1:8" s="15" customFormat="1" ht="21.75" customHeight="1">
      <c r="A59" s="15" t="s">
        <v>53</v>
      </c>
      <c r="E59" s="17"/>
      <c r="F59" s="19"/>
      <c r="H59" s="19"/>
    </row>
    <row r="60" spans="1:8" s="15" customFormat="1" ht="21.75" customHeight="1">
      <c r="B60" s="15" t="s">
        <v>35</v>
      </c>
      <c r="E60" s="17"/>
      <c r="F60" s="18"/>
      <c r="G60" s="19"/>
      <c r="H60" s="19"/>
    </row>
    <row r="61" spans="1:8" s="14" customFormat="1" ht="21.75" customHeight="1">
      <c r="B61" s="14" t="s">
        <v>54</v>
      </c>
      <c r="E61" s="16" t="s">
        <v>8</v>
      </c>
      <c r="F61" s="13">
        <v>100000</v>
      </c>
      <c r="G61" s="13" t="s">
        <v>9</v>
      </c>
      <c r="H61" s="13"/>
    </row>
    <row r="62" spans="1:8" s="15" customFormat="1" ht="21.75" customHeight="1">
      <c r="A62" s="15" t="s">
        <v>55</v>
      </c>
      <c r="E62" s="17"/>
      <c r="F62" s="18"/>
      <c r="G62" s="19"/>
      <c r="H62" s="19"/>
    </row>
    <row r="63" spans="1:8" s="15" customFormat="1" ht="21.75" customHeight="1">
      <c r="B63" s="15" t="s">
        <v>35</v>
      </c>
      <c r="E63" s="17"/>
      <c r="F63" s="18"/>
      <c r="G63" s="19"/>
      <c r="H63" s="19"/>
    </row>
    <row r="64" spans="1:8" s="15" customFormat="1" ht="21.75" customHeight="1">
      <c r="E64" s="17"/>
      <c r="F64" s="18"/>
      <c r="G64" s="19"/>
      <c r="H64" s="19"/>
    </row>
    <row r="65" spans="1:7" ht="26.25">
      <c r="A65" s="5" t="s">
        <v>56</v>
      </c>
      <c r="B65" s="5"/>
      <c r="C65" s="5"/>
      <c r="D65" s="5"/>
      <c r="E65" s="5"/>
      <c r="F65" s="5"/>
      <c r="G65" s="5"/>
    </row>
  </sheetData>
  <mergeCells count="7">
    <mergeCell ref="A65:G65"/>
    <mergeCell ref="A1:G1"/>
    <mergeCell ref="A2:G2"/>
    <mergeCell ref="A3:G3"/>
    <mergeCell ref="A4:G4"/>
    <mergeCell ref="A5:G5"/>
    <mergeCell ref="A6:D6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0"/>
  <sheetViews>
    <sheetView workbookViewId="0">
      <selection sqref="A1:XFD1048576"/>
    </sheetView>
  </sheetViews>
  <sheetFormatPr defaultRowHeight="21"/>
  <cols>
    <col min="1" max="1" width="2.25" style="15" customWidth="1"/>
    <col min="2" max="2" width="2.875" style="15" customWidth="1"/>
    <col min="3" max="3" width="2.625" style="15" customWidth="1"/>
    <col min="4" max="4" width="39.25" style="15" customWidth="1"/>
    <col min="5" max="5" width="7" style="15" customWidth="1"/>
    <col min="6" max="6" width="12.875" style="19" customWidth="1"/>
    <col min="7" max="7" width="14.5" style="15" customWidth="1"/>
    <col min="8" max="8" width="11.875" style="19" customWidth="1"/>
    <col min="9" max="256" width="9" style="15"/>
    <col min="257" max="257" width="2.25" style="15" customWidth="1"/>
    <col min="258" max="258" width="2.875" style="15" customWidth="1"/>
    <col min="259" max="259" width="2.625" style="15" customWidth="1"/>
    <col min="260" max="260" width="39.25" style="15" customWidth="1"/>
    <col min="261" max="261" width="7" style="15" customWidth="1"/>
    <col min="262" max="262" width="12.875" style="15" customWidth="1"/>
    <col min="263" max="263" width="14.5" style="15" customWidth="1"/>
    <col min="264" max="264" width="11.875" style="15" customWidth="1"/>
    <col min="265" max="512" width="9" style="15"/>
    <col min="513" max="513" width="2.25" style="15" customWidth="1"/>
    <col min="514" max="514" width="2.875" style="15" customWidth="1"/>
    <col min="515" max="515" width="2.625" style="15" customWidth="1"/>
    <col min="516" max="516" width="39.25" style="15" customWidth="1"/>
    <col min="517" max="517" width="7" style="15" customWidth="1"/>
    <col min="518" max="518" width="12.875" style="15" customWidth="1"/>
    <col min="519" max="519" width="14.5" style="15" customWidth="1"/>
    <col min="520" max="520" width="11.875" style="15" customWidth="1"/>
    <col min="521" max="768" width="9" style="15"/>
    <col min="769" max="769" width="2.25" style="15" customWidth="1"/>
    <col min="770" max="770" width="2.875" style="15" customWidth="1"/>
    <col min="771" max="771" width="2.625" style="15" customWidth="1"/>
    <col min="772" max="772" width="39.25" style="15" customWidth="1"/>
    <col min="773" max="773" width="7" style="15" customWidth="1"/>
    <col min="774" max="774" width="12.875" style="15" customWidth="1"/>
    <col min="775" max="775" width="14.5" style="15" customWidth="1"/>
    <col min="776" max="776" width="11.875" style="15" customWidth="1"/>
    <col min="777" max="1024" width="9" style="15"/>
    <col min="1025" max="1025" width="2.25" style="15" customWidth="1"/>
    <col min="1026" max="1026" width="2.875" style="15" customWidth="1"/>
    <col min="1027" max="1027" width="2.625" style="15" customWidth="1"/>
    <col min="1028" max="1028" width="39.25" style="15" customWidth="1"/>
    <col min="1029" max="1029" width="7" style="15" customWidth="1"/>
    <col min="1030" max="1030" width="12.875" style="15" customWidth="1"/>
    <col min="1031" max="1031" width="14.5" style="15" customWidth="1"/>
    <col min="1032" max="1032" width="11.875" style="15" customWidth="1"/>
    <col min="1033" max="1280" width="9" style="15"/>
    <col min="1281" max="1281" width="2.25" style="15" customWidth="1"/>
    <col min="1282" max="1282" width="2.875" style="15" customWidth="1"/>
    <col min="1283" max="1283" width="2.625" style="15" customWidth="1"/>
    <col min="1284" max="1284" width="39.25" style="15" customWidth="1"/>
    <col min="1285" max="1285" width="7" style="15" customWidth="1"/>
    <col min="1286" max="1286" width="12.875" style="15" customWidth="1"/>
    <col min="1287" max="1287" width="14.5" style="15" customWidth="1"/>
    <col min="1288" max="1288" width="11.875" style="15" customWidth="1"/>
    <col min="1289" max="1536" width="9" style="15"/>
    <col min="1537" max="1537" width="2.25" style="15" customWidth="1"/>
    <col min="1538" max="1538" width="2.875" style="15" customWidth="1"/>
    <col min="1539" max="1539" width="2.625" style="15" customWidth="1"/>
    <col min="1540" max="1540" width="39.25" style="15" customWidth="1"/>
    <col min="1541" max="1541" width="7" style="15" customWidth="1"/>
    <col min="1542" max="1542" width="12.875" style="15" customWidth="1"/>
    <col min="1543" max="1543" width="14.5" style="15" customWidth="1"/>
    <col min="1544" max="1544" width="11.875" style="15" customWidth="1"/>
    <col min="1545" max="1792" width="9" style="15"/>
    <col min="1793" max="1793" width="2.25" style="15" customWidth="1"/>
    <col min="1794" max="1794" width="2.875" style="15" customWidth="1"/>
    <col min="1795" max="1795" width="2.625" style="15" customWidth="1"/>
    <col min="1796" max="1796" width="39.25" style="15" customWidth="1"/>
    <col min="1797" max="1797" width="7" style="15" customWidth="1"/>
    <col min="1798" max="1798" width="12.875" style="15" customWidth="1"/>
    <col min="1799" max="1799" width="14.5" style="15" customWidth="1"/>
    <col min="1800" max="1800" width="11.875" style="15" customWidth="1"/>
    <col min="1801" max="2048" width="9" style="15"/>
    <col min="2049" max="2049" width="2.25" style="15" customWidth="1"/>
    <col min="2050" max="2050" width="2.875" style="15" customWidth="1"/>
    <col min="2051" max="2051" width="2.625" style="15" customWidth="1"/>
    <col min="2052" max="2052" width="39.25" style="15" customWidth="1"/>
    <col min="2053" max="2053" width="7" style="15" customWidth="1"/>
    <col min="2054" max="2054" width="12.875" style="15" customWidth="1"/>
    <col min="2055" max="2055" width="14.5" style="15" customWidth="1"/>
    <col min="2056" max="2056" width="11.875" style="15" customWidth="1"/>
    <col min="2057" max="2304" width="9" style="15"/>
    <col min="2305" max="2305" width="2.25" style="15" customWidth="1"/>
    <col min="2306" max="2306" width="2.875" style="15" customWidth="1"/>
    <col min="2307" max="2307" width="2.625" style="15" customWidth="1"/>
    <col min="2308" max="2308" width="39.25" style="15" customWidth="1"/>
    <col min="2309" max="2309" width="7" style="15" customWidth="1"/>
    <col min="2310" max="2310" width="12.875" style="15" customWidth="1"/>
    <col min="2311" max="2311" width="14.5" style="15" customWidth="1"/>
    <col min="2312" max="2312" width="11.875" style="15" customWidth="1"/>
    <col min="2313" max="2560" width="9" style="15"/>
    <col min="2561" max="2561" width="2.25" style="15" customWidth="1"/>
    <col min="2562" max="2562" width="2.875" style="15" customWidth="1"/>
    <col min="2563" max="2563" width="2.625" style="15" customWidth="1"/>
    <col min="2564" max="2564" width="39.25" style="15" customWidth="1"/>
    <col min="2565" max="2565" width="7" style="15" customWidth="1"/>
    <col min="2566" max="2566" width="12.875" style="15" customWidth="1"/>
    <col min="2567" max="2567" width="14.5" style="15" customWidth="1"/>
    <col min="2568" max="2568" width="11.875" style="15" customWidth="1"/>
    <col min="2569" max="2816" width="9" style="15"/>
    <col min="2817" max="2817" width="2.25" style="15" customWidth="1"/>
    <col min="2818" max="2818" width="2.875" style="15" customWidth="1"/>
    <col min="2819" max="2819" width="2.625" style="15" customWidth="1"/>
    <col min="2820" max="2820" width="39.25" style="15" customWidth="1"/>
    <col min="2821" max="2821" width="7" style="15" customWidth="1"/>
    <col min="2822" max="2822" width="12.875" style="15" customWidth="1"/>
    <col min="2823" max="2823" width="14.5" style="15" customWidth="1"/>
    <col min="2824" max="2824" width="11.875" style="15" customWidth="1"/>
    <col min="2825" max="3072" width="9" style="15"/>
    <col min="3073" max="3073" width="2.25" style="15" customWidth="1"/>
    <col min="3074" max="3074" width="2.875" style="15" customWidth="1"/>
    <col min="3075" max="3075" width="2.625" style="15" customWidth="1"/>
    <col min="3076" max="3076" width="39.25" style="15" customWidth="1"/>
    <col min="3077" max="3077" width="7" style="15" customWidth="1"/>
    <col min="3078" max="3078" width="12.875" style="15" customWidth="1"/>
    <col min="3079" max="3079" width="14.5" style="15" customWidth="1"/>
    <col min="3080" max="3080" width="11.875" style="15" customWidth="1"/>
    <col min="3081" max="3328" width="9" style="15"/>
    <col min="3329" max="3329" width="2.25" style="15" customWidth="1"/>
    <col min="3330" max="3330" width="2.875" style="15" customWidth="1"/>
    <col min="3331" max="3331" width="2.625" style="15" customWidth="1"/>
    <col min="3332" max="3332" width="39.25" style="15" customWidth="1"/>
    <col min="3333" max="3333" width="7" style="15" customWidth="1"/>
    <col min="3334" max="3334" width="12.875" style="15" customWidth="1"/>
    <col min="3335" max="3335" width="14.5" style="15" customWidth="1"/>
    <col min="3336" max="3336" width="11.875" style="15" customWidth="1"/>
    <col min="3337" max="3584" width="9" style="15"/>
    <col min="3585" max="3585" width="2.25" style="15" customWidth="1"/>
    <col min="3586" max="3586" width="2.875" style="15" customWidth="1"/>
    <col min="3587" max="3587" width="2.625" style="15" customWidth="1"/>
    <col min="3588" max="3588" width="39.25" style="15" customWidth="1"/>
    <col min="3589" max="3589" width="7" style="15" customWidth="1"/>
    <col min="3590" max="3590" width="12.875" style="15" customWidth="1"/>
    <col min="3591" max="3591" width="14.5" style="15" customWidth="1"/>
    <col min="3592" max="3592" width="11.875" style="15" customWidth="1"/>
    <col min="3593" max="3840" width="9" style="15"/>
    <col min="3841" max="3841" width="2.25" style="15" customWidth="1"/>
    <col min="3842" max="3842" width="2.875" style="15" customWidth="1"/>
    <col min="3843" max="3843" width="2.625" style="15" customWidth="1"/>
    <col min="3844" max="3844" width="39.25" style="15" customWidth="1"/>
    <col min="3845" max="3845" width="7" style="15" customWidth="1"/>
    <col min="3846" max="3846" width="12.875" style="15" customWidth="1"/>
    <col min="3847" max="3847" width="14.5" style="15" customWidth="1"/>
    <col min="3848" max="3848" width="11.875" style="15" customWidth="1"/>
    <col min="3849" max="4096" width="9" style="15"/>
    <col min="4097" max="4097" width="2.25" style="15" customWidth="1"/>
    <col min="4098" max="4098" width="2.875" style="15" customWidth="1"/>
    <col min="4099" max="4099" width="2.625" style="15" customWidth="1"/>
    <col min="4100" max="4100" width="39.25" style="15" customWidth="1"/>
    <col min="4101" max="4101" width="7" style="15" customWidth="1"/>
    <col min="4102" max="4102" width="12.875" style="15" customWidth="1"/>
    <col min="4103" max="4103" width="14.5" style="15" customWidth="1"/>
    <col min="4104" max="4104" width="11.875" style="15" customWidth="1"/>
    <col min="4105" max="4352" width="9" style="15"/>
    <col min="4353" max="4353" width="2.25" style="15" customWidth="1"/>
    <col min="4354" max="4354" width="2.875" style="15" customWidth="1"/>
    <col min="4355" max="4355" width="2.625" style="15" customWidth="1"/>
    <col min="4356" max="4356" width="39.25" style="15" customWidth="1"/>
    <col min="4357" max="4357" width="7" style="15" customWidth="1"/>
    <col min="4358" max="4358" width="12.875" style="15" customWidth="1"/>
    <col min="4359" max="4359" width="14.5" style="15" customWidth="1"/>
    <col min="4360" max="4360" width="11.875" style="15" customWidth="1"/>
    <col min="4361" max="4608" width="9" style="15"/>
    <col min="4609" max="4609" width="2.25" style="15" customWidth="1"/>
    <col min="4610" max="4610" width="2.875" style="15" customWidth="1"/>
    <col min="4611" max="4611" width="2.625" style="15" customWidth="1"/>
    <col min="4612" max="4612" width="39.25" style="15" customWidth="1"/>
    <col min="4613" max="4613" width="7" style="15" customWidth="1"/>
    <col min="4614" max="4614" width="12.875" style="15" customWidth="1"/>
    <col min="4615" max="4615" width="14.5" style="15" customWidth="1"/>
    <col min="4616" max="4616" width="11.875" style="15" customWidth="1"/>
    <col min="4617" max="4864" width="9" style="15"/>
    <col min="4865" max="4865" width="2.25" style="15" customWidth="1"/>
    <col min="4866" max="4866" width="2.875" style="15" customWidth="1"/>
    <col min="4867" max="4867" width="2.625" style="15" customWidth="1"/>
    <col min="4868" max="4868" width="39.25" style="15" customWidth="1"/>
    <col min="4869" max="4869" width="7" style="15" customWidth="1"/>
    <col min="4870" max="4870" width="12.875" style="15" customWidth="1"/>
    <col min="4871" max="4871" width="14.5" style="15" customWidth="1"/>
    <col min="4872" max="4872" width="11.875" style="15" customWidth="1"/>
    <col min="4873" max="5120" width="9" style="15"/>
    <col min="5121" max="5121" width="2.25" style="15" customWidth="1"/>
    <col min="5122" max="5122" width="2.875" style="15" customWidth="1"/>
    <col min="5123" max="5123" width="2.625" style="15" customWidth="1"/>
    <col min="5124" max="5124" width="39.25" style="15" customWidth="1"/>
    <col min="5125" max="5125" width="7" style="15" customWidth="1"/>
    <col min="5126" max="5126" width="12.875" style="15" customWidth="1"/>
    <col min="5127" max="5127" width="14.5" style="15" customWidth="1"/>
    <col min="5128" max="5128" width="11.875" style="15" customWidth="1"/>
    <col min="5129" max="5376" width="9" style="15"/>
    <col min="5377" max="5377" width="2.25" style="15" customWidth="1"/>
    <col min="5378" max="5378" width="2.875" style="15" customWidth="1"/>
    <col min="5379" max="5379" width="2.625" style="15" customWidth="1"/>
    <col min="5380" max="5380" width="39.25" style="15" customWidth="1"/>
    <col min="5381" max="5381" width="7" style="15" customWidth="1"/>
    <col min="5382" max="5382" width="12.875" style="15" customWidth="1"/>
    <col min="5383" max="5383" width="14.5" style="15" customWidth="1"/>
    <col min="5384" max="5384" width="11.875" style="15" customWidth="1"/>
    <col min="5385" max="5632" width="9" style="15"/>
    <col min="5633" max="5633" width="2.25" style="15" customWidth="1"/>
    <col min="5634" max="5634" width="2.875" style="15" customWidth="1"/>
    <col min="5635" max="5635" width="2.625" style="15" customWidth="1"/>
    <col min="5636" max="5636" width="39.25" style="15" customWidth="1"/>
    <col min="5637" max="5637" width="7" style="15" customWidth="1"/>
    <col min="5638" max="5638" width="12.875" style="15" customWidth="1"/>
    <col min="5639" max="5639" width="14.5" style="15" customWidth="1"/>
    <col min="5640" max="5640" width="11.875" style="15" customWidth="1"/>
    <col min="5641" max="5888" width="9" style="15"/>
    <col min="5889" max="5889" width="2.25" style="15" customWidth="1"/>
    <col min="5890" max="5890" width="2.875" style="15" customWidth="1"/>
    <col min="5891" max="5891" width="2.625" style="15" customWidth="1"/>
    <col min="5892" max="5892" width="39.25" style="15" customWidth="1"/>
    <col min="5893" max="5893" width="7" style="15" customWidth="1"/>
    <col min="5894" max="5894" width="12.875" style="15" customWidth="1"/>
    <col min="5895" max="5895" width="14.5" style="15" customWidth="1"/>
    <col min="5896" max="5896" width="11.875" style="15" customWidth="1"/>
    <col min="5897" max="6144" width="9" style="15"/>
    <col min="6145" max="6145" width="2.25" style="15" customWidth="1"/>
    <col min="6146" max="6146" width="2.875" style="15" customWidth="1"/>
    <col min="6147" max="6147" width="2.625" style="15" customWidth="1"/>
    <col min="6148" max="6148" width="39.25" style="15" customWidth="1"/>
    <col min="6149" max="6149" width="7" style="15" customWidth="1"/>
    <col min="6150" max="6150" width="12.875" style="15" customWidth="1"/>
    <col min="6151" max="6151" width="14.5" style="15" customWidth="1"/>
    <col min="6152" max="6152" width="11.875" style="15" customWidth="1"/>
    <col min="6153" max="6400" width="9" style="15"/>
    <col min="6401" max="6401" width="2.25" style="15" customWidth="1"/>
    <col min="6402" max="6402" width="2.875" style="15" customWidth="1"/>
    <col min="6403" max="6403" width="2.625" style="15" customWidth="1"/>
    <col min="6404" max="6404" width="39.25" style="15" customWidth="1"/>
    <col min="6405" max="6405" width="7" style="15" customWidth="1"/>
    <col min="6406" max="6406" width="12.875" style="15" customWidth="1"/>
    <col min="6407" max="6407" width="14.5" style="15" customWidth="1"/>
    <col min="6408" max="6408" width="11.875" style="15" customWidth="1"/>
    <col min="6409" max="6656" width="9" style="15"/>
    <col min="6657" max="6657" width="2.25" style="15" customWidth="1"/>
    <col min="6658" max="6658" width="2.875" style="15" customWidth="1"/>
    <col min="6659" max="6659" width="2.625" style="15" customWidth="1"/>
    <col min="6660" max="6660" width="39.25" style="15" customWidth="1"/>
    <col min="6661" max="6661" width="7" style="15" customWidth="1"/>
    <col min="6662" max="6662" width="12.875" style="15" customWidth="1"/>
    <col min="6663" max="6663" width="14.5" style="15" customWidth="1"/>
    <col min="6664" max="6664" width="11.875" style="15" customWidth="1"/>
    <col min="6665" max="6912" width="9" style="15"/>
    <col min="6913" max="6913" width="2.25" style="15" customWidth="1"/>
    <col min="6914" max="6914" width="2.875" style="15" customWidth="1"/>
    <col min="6915" max="6915" width="2.625" style="15" customWidth="1"/>
    <col min="6916" max="6916" width="39.25" style="15" customWidth="1"/>
    <col min="6917" max="6917" width="7" style="15" customWidth="1"/>
    <col min="6918" max="6918" width="12.875" style="15" customWidth="1"/>
    <col min="6919" max="6919" width="14.5" style="15" customWidth="1"/>
    <col min="6920" max="6920" width="11.875" style="15" customWidth="1"/>
    <col min="6921" max="7168" width="9" style="15"/>
    <col min="7169" max="7169" width="2.25" style="15" customWidth="1"/>
    <col min="7170" max="7170" width="2.875" style="15" customWidth="1"/>
    <col min="7171" max="7171" width="2.625" style="15" customWidth="1"/>
    <col min="7172" max="7172" width="39.25" style="15" customWidth="1"/>
    <col min="7173" max="7173" width="7" style="15" customWidth="1"/>
    <col min="7174" max="7174" width="12.875" style="15" customWidth="1"/>
    <col min="7175" max="7175" width="14.5" style="15" customWidth="1"/>
    <col min="7176" max="7176" width="11.875" style="15" customWidth="1"/>
    <col min="7177" max="7424" width="9" style="15"/>
    <col min="7425" max="7425" width="2.25" style="15" customWidth="1"/>
    <col min="7426" max="7426" width="2.875" style="15" customWidth="1"/>
    <col min="7427" max="7427" width="2.625" style="15" customWidth="1"/>
    <col min="7428" max="7428" width="39.25" style="15" customWidth="1"/>
    <col min="7429" max="7429" width="7" style="15" customWidth="1"/>
    <col min="7430" max="7430" width="12.875" style="15" customWidth="1"/>
    <col min="7431" max="7431" width="14.5" style="15" customWidth="1"/>
    <col min="7432" max="7432" width="11.875" style="15" customWidth="1"/>
    <col min="7433" max="7680" width="9" style="15"/>
    <col min="7681" max="7681" width="2.25" style="15" customWidth="1"/>
    <col min="7682" max="7682" width="2.875" style="15" customWidth="1"/>
    <col min="7683" max="7683" width="2.625" style="15" customWidth="1"/>
    <col min="7684" max="7684" width="39.25" style="15" customWidth="1"/>
    <col min="7685" max="7685" width="7" style="15" customWidth="1"/>
    <col min="7686" max="7686" width="12.875" style="15" customWidth="1"/>
    <col min="7687" max="7687" width="14.5" style="15" customWidth="1"/>
    <col min="7688" max="7688" width="11.875" style="15" customWidth="1"/>
    <col min="7689" max="7936" width="9" style="15"/>
    <col min="7937" max="7937" width="2.25" style="15" customWidth="1"/>
    <col min="7938" max="7938" width="2.875" style="15" customWidth="1"/>
    <col min="7939" max="7939" width="2.625" style="15" customWidth="1"/>
    <col min="7940" max="7940" width="39.25" style="15" customWidth="1"/>
    <col min="7941" max="7941" width="7" style="15" customWidth="1"/>
    <col min="7942" max="7942" width="12.875" style="15" customWidth="1"/>
    <col min="7943" max="7943" width="14.5" style="15" customWidth="1"/>
    <col min="7944" max="7944" width="11.875" style="15" customWidth="1"/>
    <col min="7945" max="8192" width="9" style="15"/>
    <col min="8193" max="8193" width="2.25" style="15" customWidth="1"/>
    <col min="8194" max="8194" width="2.875" style="15" customWidth="1"/>
    <col min="8195" max="8195" width="2.625" style="15" customWidth="1"/>
    <col min="8196" max="8196" width="39.25" style="15" customWidth="1"/>
    <col min="8197" max="8197" width="7" style="15" customWidth="1"/>
    <col min="8198" max="8198" width="12.875" style="15" customWidth="1"/>
    <col min="8199" max="8199" width="14.5" style="15" customWidth="1"/>
    <col min="8200" max="8200" width="11.875" style="15" customWidth="1"/>
    <col min="8201" max="8448" width="9" style="15"/>
    <col min="8449" max="8449" width="2.25" style="15" customWidth="1"/>
    <col min="8450" max="8450" width="2.875" style="15" customWidth="1"/>
    <col min="8451" max="8451" width="2.625" style="15" customWidth="1"/>
    <col min="8452" max="8452" width="39.25" style="15" customWidth="1"/>
    <col min="8453" max="8453" width="7" style="15" customWidth="1"/>
    <col min="8454" max="8454" width="12.875" style="15" customWidth="1"/>
    <col min="8455" max="8455" width="14.5" style="15" customWidth="1"/>
    <col min="8456" max="8456" width="11.875" style="15" customWidth="1"/>
    <col min="8457" max="8704" width="9" style="15"/>
    <col min="8705" max="8705" width="2.25" style="15" customWidth="1"/>
    <col min="8706" max="8706" width="2.875" style="15" customWidth="1"/>
    <col min="8707" max="8707" width="2.625" style="15" customWidth="1"/>
    <col min="8708" max="8708" width="39.25" style="15" customWidth="1"/>
    <col min="8709" max="8709" width="7" style="15" customWidth="1"/>
    <col min="8710" max="8710" width="12.875" style="15" customWidth="1"/>
    <col min="8711" max="8711" width="14.5" style="15" customWidth="1"/>
    <col min="8712" max="8712" width="11.875" style="15" customWidth="1"/>
    <col min="8713" max="8960" width="9" style="15"/>
    <col min="8961" max="8961" width="2.25" style="15" customWidth="1"/>
    <col min="8962" max="8962" width="2.875" style="15" customWidth="1"/>
    <col min="8963" max="8963" width="2.625" style="15" customWidth="1"/>
    <col min="8964" max="8964" width="39.25" style="15" customWidth="1"/>
    <col min="8965" max="8965" width="7" style="15" customWidth="1"/>
    <col min="8966" max="8966" width="12.875" style="15" customWidth="1"/>
    <col min="8967" max="8967" width="14.5" style="15" customWidth="1"/>
    <col min="8968" max="8968" width="11.875" style="15" customWidth="1"/>
    <col min="8969" max="9216" width="9" style="15"/>
    <col min="9217" max="9217" width="2.25" style="15" customWidth="1"/>
    <col min="9218" max="9218" width="2.875" style="15" customWidth="1"/>
    <col min="9219" max="9219" width="2.625" style="15" customWidth="1"/>
    <col min="9220" max="9220" width="39.25" style="15" customWidth="1"/>
    <col min="9221" max="9221" width="7" style="15" customWidth="1"/>
    <col min="9222" max="9222" width="12.875" style="15" customWidth="1"/>
    <col min="9223" max="9223" width="14.5" style="15" customWidth="1"/>
    <col min="9224" max="9224" width="11.875" style="15" customWidth="1"/>
    <col min="9225" max="9472" width="9" style="15"/>
    <col min="9473" max="9473" width="2.25" style="15" customWidth="1"/>
    <col min="9474" max="9474" width="2.875" style="15" customWidth="1"/>
    <col min="9475" max="9475" width="2.625" style="15" customWidth="1"/>
    <col min="9476" max="9476" width="39.25" style="15" customWidth="1"/>
    <col min="9477" max="9477" width="7" style="15" customWidth="1"/>
    <col min="9478" max="9478" width="12.875" style="15" customWidth="1"/>
    <col min="9479" max="9479" width="14.5" style="15" customWidth="1"/>
    <col min="9480" max="9480" width="11.875" style="15" customWidth="1"/>
    <col min="9481" max="9728" width="9" style="15"/>
    <col min="9729" max="9729" width="2.25" style="15" customWidth="1"/>
    <col min="9730" max="9730" width="2.875" style="15" customWidth="1"/>
    <col min="9731" max="9731" width="2.625" style="15" customWidth="1"/>
    <col min="9732" max="9732" width="39.25" style="15" customWidth="1"/>
    <col min="9733" max="9733" width="7" style="15" customWidth="1"/>
    <col min="9734" max="9734" width="12.875" style="15" customWidth="1"/>
    <col min="9735" max="9735" width="14.5" style="15" customWidth="1"/>
    <col min="9736" max="9736" width="11.875" style="15" customWidth="1"/>
    <col min="9737" max="9984" width="9" style="15"/>
    <col min="9985" max="9985" width="2.25" style="15" customWidth="1"/>
    <col min="9986" max="9986" width="2.875" style="15" customWidth="1"/>
    <col min="9987" max="9987" width="2.625" style="15" customWidth="1"/>
    <col min="9988" max="9988" width="39.25" style="15" customWidth="1"/>
    <col min="9989" max="9989" width="7" style="15" customWidth="1"/>
    <col min="9990" max="9990" width="12.875" style="15" customWidth="1"/>
    <col min="9991" max="9991" width="14.5" style="15" customWidth="1"/>
    <col min="9992" max="9992" width="11.875" style="15" customWidth="1"/>
    <col min="9993" max="10240" width="9" style="15"/>
    <col min="10241" max="10241" width="2.25" style="15" customWidth="1"/>
    <col min="10242" max="10242" width="2.875" style="15" customWidth="1"/>
    <col min="10243" max="10243" width="2.625" style="15" customWidth="1"/>
    <col min="10244" max="10244" width="39.25" style="15" customWidth="1"/>
    <col min="10245" max="10245" width="7" style="15" customWidth="1"/>
    <col min="10246" max="10246" width="12.875" style="15" customWidth="1"/>
    <col min="10247" max="10247" width="14.5" style="15" customWidth="1"/>
    <col min="10248" max="10248" width="11.875" style="15" customWidth="1"/>
    <col min="10249" max="10496" width="9" style="15"/>
    <col min="10497" max="10497" width="2.25" style="15" customWidth="1"/>
    <col min="10498" max="10498" width="2.875" style="15" customWidth="1"/>
    <col min="10499" max="10499" width="2.625" style="15" customWidth="1"/>
    <col min="10500" max="10500" width="39.25" style="15" customWidth="1"/>
    <col min="10501" max="10501" width="7" style="15" customWidth="1"/>
    <col min="10502" max="10502" width="12.875" style="15" customWidth="1"/>
    <col min="10503" max="10503" width="14.5" style="15" customWidth="1"/>
    <col min="10504" max="10504" width="11.875" style="15" customWidth="1"/>
    <col min="10505" max="10752" width="9" style="15"/>
    <col min="10753" max="10753" width="2.25" style="15" customWidth="1"/>
    <col min="10754" max="10754" width="2.875" style="15" customWidth="1"/>
    <col min="10755" max="10755" width="2.625" style="15" customWidth="1"/>
    <col min="10756" max="10756" width="39.25" style="15" customWidth="1"/>
    <col min="10757" max="10757" width="7" style="15" customWidth="1"/>
    <col min="10758" max="10758" width="12.875" style="15" customWidth="1"/>
    <col min="10759" max="10759" width="14.5" style="15" customWidth="1"/>
    <col min="10760" max="10760" width="11.875" style="15" customWidth="1"/>
    <col min="10761" max="11008" width="9" style="15"/>
    <col min="11009" max="11009" width="2.25" style="15" customWidth="1"/>
    <col min="11010" max="11010" width="2.875" style="15" customWidth="1"/>
    <col min="11011" max="11011" width="2.625" style="15" customWidth="1"/>
    <col min="11012" max="11012" width="39.25" style="15" customWidth="1"/>
    <col min="11013" max="11013" width="7" style="15" customWidth="1"/>
    <col min="11014" max="11014" width="12.875" style="15" customWidth="1"/>
    <col min="11015" max="11015" width="14.5" style="15" customWidth="1"/>
    <col min="11016" max="11016" width="11.875" style="15" customWidth="1"/>
    <col min="11017" max="11264" width="9" style="15"/>
    <col min="11265" max="11265" width="2.25" style="15" customWidth="1"/>
    <col min="11266" max="11266" width="2.875" style="15" customWidth="1"/>
    <col min="11267" max="11267" width="2.625" style="15" customWidth="1"/>
    <col min="11268" max="11268" width="39.25" style="15" customWidth="1"/>
    <col min="11269" max="11269" width="7" style="15" customWidth="1"/>
    <col min="11270" max="11270" width="12.875" style="15" customWidth="1"/>
    <col min="11271" max="11271" width="14.5" style="15" customWidth="1"/>
    <col min="11272" max="11272" width="11.875" style="15" customWidth="1"/>
    <col min="11273" max="11520" width="9" style="15"/>
    <col min="11521" max="11521" width="2.25" style="15" customWidth="1"/>
    <col min="11522" max="11522" width="2.875" style="15" customWidth="1"/>
    <col min="11523" max="11523" width="2.625" style="15" customWidth="1"/>
    <col min="11524" max="11524" width="39.25" style="15" customWidth="1"/>
    <col min="11525" max="11525" width="7" style="15" customWidth="1"/>
    <col min="11526" max="11526" width="12.875" style="15" customWidth="1"/>
    <col min="11527" max="11527" width="14.5" style="15" customWidth="1"/>
    <col min="11528" max="11528" width="11.875" style="15" customWidth="1"/>
    <col min="11529" max="11776" width="9" style="15"/>
    <col min="11777" max="11777" width="2.25" style="15" customWidth="1"/>
    <col min="11778" max="11778" width="2.875" style="15" customWidth="1"/>
    <col min="11779" max="11779" width="2.625" style="15" customWidth="1"/>
    <col min="11780" max="11780" width="39.25" style="15" customWidth="1"/>
    <col min="11781" max="11781" width="7" style="15" customWidth="1"/>
    <col min="11782" max="11782" width="12.875" style="15" customWidth="1"/>
    <col min="11783" max="11783" width="14.5" style="15" customWidth="1"/>
    <col min="11784" max="11784" width="11.875" style="15" customWidth="1"/>
    <col min="11785" max="12032" width="9" style="15"/>
    <col min="12033" max="12033" width="2.25" style="15" customWidth="1"/>
    <col min="12034" max="12034" width="2.875" style="15" customWidth="1"/>
    <col min="12035" max="12035" width="2.625" style="15" customWidth="1"/>
    <col min="12036" max="12036" width="39.25" style="15" customWidth="1"/>
    <col min="12037" max="12037" width="7" style="15" customWidth="1"/>
    <col min="12038" max="12038" width="12.875" style="15" customWidth="1"/>
    <col min="12039" max="12039" width="14.5" style="15" customWidth="1"/>
    <col min="12040" max="12040" width="11.875" style="15" customWidth="1"/>
    <col min="12041" max="12288" width="9" style="15"/>
    <col min="12289" max="12289" width="2.25" style="15" customWidth="1"/>
    <col min="12290" max="12290" width="2.875" style="15" customWidth="1"/>
    <col min="12291" max="12291" width="2.625" style="15" customWidth="1"/>
    <col min="12292" max="12292" width="39.25" style="15" customWidth="1"/>
    <col min="12293" max="12293" width="7" style="15" customWidth="1"/>
    <col min="12294" max="12294" width="12.875" style="15" customWidth="1"/>
    <col min="12295" max="12295" width="14.5" style="15" customWidth="1"/>
    <col min="12296" max="12296" width="11.875" style="15" customWidth="1"/>
    <col min="12297" max="12544" width="9" style="15"/>
    <col min="12545" max="12545" width="2.25" style="15" customWidth="1"/>
    <col min="12546" max="12546" width="2.875" style="15" customWidth="1"/>
    <col min="12547" max="12547" width="2.625" style="15" customWidth="1"/>
    <col min="12548" max="12548" width="39.25" style="15" customWidth="1"/>
    <col min="12549" max="12549" width="7" style="15" customWidth="1"/>
    <col min="12550" max="12550" width="12.875" style="15" customWidth="1"/>
    <col min="12551" max="12551" width="14.5" style="15" customWidth="1"/>
    <col min="12552" max="12552" width="11.875" style="15" customWidth="1"/>
    <col min="12553" max="12800" width="9" style="15"/>
    <col min="12801" max="12801" width="2.25" style="15" customWidth="1"/>
    <col min="12802" max="12802" width="2.875" style="15" customWidth="1"/>
    <col min="12803" max="12803" width="2.625" style="15" customWidth="1"/>
    <col min="12804" max="12804" width="39.25" style="15" customWidth="1"/>
    <col min="12805" max="12805" width="7" style="15" customWidth="1"/>
    <col min="12806" max="12806" width="12.875" style="15" customWidth="1"/>
    <col min="12807" max="12807" width="14.5" style="15" customWidth="1"/>
    <col min="12808" max="12808" width="11.875" style="15" customWidth="1"/>
    <col min="12809" max="13056" width="9" style="15"/>
    <col min="13057" max="13057" width="2.25" style="15" customWidth="1"/>
    <col min="13058" max="13058" width="2.875" style="15" customWidth="1"/>
    <col min="13059" max="13059" width="2.625" style="15" customWidth="1"/>
    <col min="13060" max="13060" width="39.25" style="15" customWidth="1"/>
    <col min="13061" max="13061" width="7" style="15" customWidth="1"/>
    <col min="13062" max="13062" width="12.875" style="15" customWidth="1"/>
    <col min="13063" max="13063" width="14.5" style="15" customWidth="1"/>
    <col min="13064" max="13064" width="11.875" style="15" customWidth="1"/>
    <col min="13065" max="13312" width="9" style="15"/>
    <col min="13313" max="13313" width="2.25" style="15" customWidth="1"/>
    <col min="13314" max="13314" width="2.875" style="15" customWidth="1"/>
    <col min="13315" max="13315" width="2.625" style="15" customWidth="1"/>
    <col min="13316" max="13316" width="39.25" style="15" customWidth="1"/>
    <col min="13317" max="13317" width="7" style="15" customWidth="1"/>
    <col min="13318" max="13318" width="12.875" style="15" customWidth="1"/>
    <col min="13319" max="13319" width="14.5" style="15" customWidth="1"/>
    <col min="13320" max="13320" width="11.875" style="15" customWidth="1"/>
    <col min="13321" max="13568" width="9" style="15"/>
    <col min="13569" max="13569" width="2.25" style="15" customWidth="1"/>
    <col min="13570" max="13570" width="2.875" style="15" customWidth="1"/>
    <col min="13571" max="13571" width="2.625" style="15" customWidth="1"/>
    <col min="13572" max="13572" width="39.25" style="15" customWidth="1"/>
    <col min="13573" max="13573" width="7" style="15" customWidth="1"/>
    <col min="13574" max="13574" width="12.875" style="15" customWidth="1"/>
    <col min="13575" max="13575" width="14.5" style="15" customWidth="1"/>
    <col min="13576" max="13576" width="11.875" style="15" customWidth="1"/>
    <col min="13577" max="13824" width="9" style="15"/>
    <col min="13825" max="13825" width="2.25" style="15" customWidth="1"/>
    <col min="13826" max="13826" width="2.875" style="15" customWidth="1"/>
    <col min="13827" max="13827" width="2.625" style="15" customWidth="1"/>
    <col min="13828" max="13828" width="39.25" style="15" customWidth="1"/>
    <col min="13829" max="13829" width="7" style="15" customWidth="1"/>
    <col min="13830" max="13830" width="12.875" style="15" customWidth="1"/>
    <col min="13831" max="13831" width="14.5" style="15" customWidth="1"/>
    <col min="13832" max="13832" width="11.875" style="15" customWidth="1"/>
    <col min="13833" max="14080" width="9" style="15"/>
    <col min="14081" max="14081" width="2.25" style="15" customWidth="1"/>
    <col min="14082" max="14082" width="2.875" style="15" customWidth="1"/>
    <col min="14083" max="14083" width="2.625" style="15" customWidth="1"/>
    <col min="14084" max="14084" width="39.25" style="15" customWidth="1"/>
    <col min="14085" max="14085" width="7" style="15" customWidth="1"/>
    <col min="14086" max="14086" width="12.875" style="15" customWidth="1"/>
    <col min="14087" max="14087" width="14.5" style="15" customWidth="1"/>
    <col min="14088" max="14088" width="11.875" style="15" customWidth="1"/>
    <col min="14089" max="14336" width="9" style="15"/>
    <col min="14337" max="14337" width="2.25" style="15" customWidth="1"/>
    <col min="14338" max="14338" width="2.875" style="15" customWidth="1"/>
    <col min="14339" max="14339" width="2.625" style="15" customWidth="1"/>
    <col min="14340" max="14340" width="39.25" style="15" customWidth="1"/>
    <col min="14341" max="14341" width="7" style="15" customWidth="1"/>
    <col min="14342" max="14342" width="12.875" style="15" customWidth="1"/>
    <col min="14343" max="14343" width="14.5" style="15" customWidth="1"/>
    <col min="14344" max="14344" width="11.875" style="15" customWidth="1"/>
    <col min="14345" max="14592" width="9" style="15"/>
    <col min="14593" max="14593" width="2.25" style="15" customWidth="1"/>
    <col min="14594" max="14594" width="2.875" style="15" customWidth="1"/>
    <col min="14595" max="14595" width="2.625" style="15" customWidth="1"/>
    <col min="14596" max="14596" width="39.25" style="15" customWidth="1"/>
    <col min="14597" max="14597" width="7" style="15" customWidth="1"/>
    <col min="14598" max="14598" width="12.875" style="15" customWidth="1"/>
    <col min="14599" max="14599" width="14.5" style="15" customWidth="1"/>
    <col min="14600" max="14600" width="11.875" style="15" customWidth="1"/>
    <col min="14601" max="14848" width="9" style="15"/>
    <col min="14849" max="14849" width="2.25" style="15" customWidth="1"/>
    <col min="14850" max="14850" width="2.875" style="15" customWidth="1"/>
    <col min="14851" max="14851" width="2.625" style="15" customWidth="1"/>
    <col min="14852" max="14852" width="39.25" style="15" customWidth="1"/>
    <col min="14853" max="14853" width="7" style="15" customWidth="1"/>
    <col min="14854" max="14854" width="12.875" style="15" customWidth="1"/>
    <col min="14855" max="14855" width="14.5" style="15" customWidth="1"/>
    <col min="14856" max="14856" width="11.875" style="15" customWidth="1"/>
    <col min="14857" max="15104" width="9" style="15"/>
    <col min="15105" max="15105" width="2.25" style="15" customWidth="1"/>
    <col min="15106" max="15106" width="2.875" style="15" customWidth="1"/>
    <col min="15107" max="15107" width="2.625" style="15" customWidth="1"/>
    <col min="15108" max="15108" width="39.25" style="15" customWidth="1"/>
    <col min="15109" max="15109" width="7" style="15" customWidth="1"/>
    <col min="15110" max="15110" width="12.875" style="15" customWidth="1"/>
    <col min="15111" max="15111" width="14.5" style="15" customWidth="1"/>
    <col min="15112" max="15112" width="11.875" style="15" customWidth="1"/>
    <col min="15113" max="15360" width="9" style="15"/>
    <col min="15361" max="15361" width="2.25" style="15" customWidth="1"/>
    <col min="15362" max="15362" width="2.875" style="15" customWidth="1"/>
    <col min="15363" max="15363" width="2.625" style="15" customWidth="1"/>
    <col min="15364" max="15364" width="39.25" style="15" customWidth="1"/>
    <col min="15365" max="15365" width="7" style="15" customWidth="1"/>
    <col min="15366" max="15366" width="12.875" style="15" customWidth="1"/>
    <col min="15367" max="15367" width="14.5" style="15" customWidth="1"/>
    <col min="15368" max="15368" width="11.875" style="15" customWidth="1"/>
    <col min="15369" max="15616" width="9" style="15"/>
    <col min="15617" max="15617" width="2.25" style="15" customWidth="1"/>
    <col min="15618" max="15618" width="2.875" style="15" customWidth="1"/>
    <col min="15619" max="15619" width="2.625" style="15" customWidth="1"/>
    <col min="15620" max="15620" width="39.25" style="15" customWidth="1"/>
    <col min="15621" max="15621" width="7" style="15" customWidth="1"/>
    <col min="15622" max="15622" width="12.875" style="15" customWidth="1"/>
    <col min="15623" max="15623" width="14.5" style="15" customWidth="1"/>
    <col min="15624" max="15624" width="11.875" style="15" customWidth="1"/>
    <col min="15625" max="15872" width="9" style="15"/>
    <col min="15873" max="15873" width="2.25" style="15" customWidth="1"/>
    <col min="15874" max="15874" width="2.875" style="15" customWidth="1"/>
    <col min="15875" max="15875" width="2.625" style="15" customWidth="1"/>
    <col min="15876" max="15876" width="39.25" style="15" customWidth="1"/>
    <col min="15877" max="15877" width="7" style="15" customWidth="1"/>
    <col min="15878" max="15878" width="12.875" style="15" customWidth="1"/>
    <col min="15879" max="15879" width="14.5" style="15" customWidth="1"/>
    <col min="15880" max="15880" width="11.875" style="15" customWidth="1"/>
    <col min="15881" max="16128" width="9" style="15"/>
    <col min="16129" max="16129" width="2.25" style="15" customWidth="1"/>
    <col min="16130" max="16130" width="2.875" style="15" customWidth="1"/>
    <col min="16131" max="16131" width="2.625" style="15" customWidth="1"/>
    <col min="16132" max="16132" width="39.25" style="15" customWidth="1"/>
    <col min="16133" max="16133" width="7" style="15" customWidth="1"/>
    <col min="16134" max="16134" width="12.875" style="15" customWidth="1"/>
    <col min="16135" max="16135" width="14.5" style="15" customWidth="1"/>
    <col min="16136" max="16136" width="11.875" style="15" customWidth="1"/>
    <col min="16137" max="16384" width="9" style="15"/>
  </cols>
  <sheetData>
    <row r="1" spans="1:7" ht="21" customHeight="1">
      <c r="A1" s="22" t="s">
        <v>0</v>
      </c>
      <c r="B1" s="22"/>
      <c r="C1" s="22"/>
      <c r="D1" s="22"/>
      <c r="E1" s="22"/>
      <c r="F1" s="22"/>
      <c r="G1" s="22"/>
    </row>
    <row r="2" spans="1:7" ht="21" customHeight="1">
      <c r="A2" s="22" t="s">
        <v>1</v>
      </c>
      <c r="B2" s="22"/>
      <c r="C2" s="22"/>
      <c r="D2" s="22"/>
      <c r="E2" s="22"/>
      <c r="F2" s="22"/>
      <c r="G2" s="22"/>
    </row>
    <row r="3" spans="1:7" ht="21" customHeight="1">
      <c r="A3" s="22" t="s">
        <v>2</v>
      </c>
      <c r="B3" s="22"/>
      <c r="C3" s="22"/>
      <c r="D3" s="22"/>
      <c r="E3" s="22"/>
      <c r="F3" s="22"/>
      <c r="G3" s="22"/>
    </row>
    <row r="4" spans="1:7" ht="21" customHeight="1">
      <c r="A4" s="22" t="s">
        <v>57</v>
      </c>
      <c r="B4" s="22"/>
      <c r="C4" s="22"/>
      <c r="D4" s="22"/>
      <c r="E4" s="22"/>
      <c r="F4" s="22"/>
      <c r="G4" s="22"/>
    </row>
    <row r="5" spans="1:7" ht="21" customHeight="1">
      <c r="A5" s="22" t="s">
        <v>58</v>
      </c>
      <c r="B5" s="22"/>
      <c r="C5" s="22"/>
      <c r="D5" s="22"/>
      <c r="E5" s="22"/>
      <c r="F5" s="22"/>
      <c r="G5" s="22"/>
    </row>
    <row r="6" spans="1:7" ht="21" customHeight="1">
      <c r="A6" s="23" t="s">
        <v>4</v>
      </c>
      <c r="B6" s="23"/>
      <c r="C6" s="23"/>
      <c r="D6" s="23"/>
      <c r="E6" s="23"/>
      <c r="F6" s="23"/>
      <c r="G6" s="23"/>
    </row>
    <row r="7" spans="1:7" ht="23.25" customHeight="1">
      <c r="A7" s="24" t="s">
        <v>59</v>
      </c>
      <c r="B7" s="24"/>
      <c r="C7" s="24"/>
      <c r="D7" s="24"/>
      <c r="E7" s="25"/>
      <c r="F7" s="8">
        <f>SUM(F9,F599)</f>
        <v>14359200</v>
      </c>
      <c r="G7" s="26" t="s">
        <v>60</v>
      </c>
    </row>
    <row r="8" spans="1:7" ht="11.25" customHeight="1"/>
    <row r="9" spans="1:7" ht="21" customHeight="1">
      <c r="A9" s="27" t="s">
        <v>61</v>
      </c>
      <c r="B9" s="28"/>
      <c r="C9" s="28"/>
      <c r="D9" s="29"/>
      <c r="E9" s="30"/>
      <c r="F9" s="13">
        <f>SUM(F10,F54,F61,F465,F486)</f>
        <v>13841100</v>
      </c>
      <c r="G9" s="27" t="s">
        <v>62</v>
      </c>
    </row>
    <row r="10" spans="1:7" ht="21" customHeight="1">
      <c r="B10" s="14" t="s">
        <v>63</v>
      </c>
      <c r="E10" s="16"/>
      <c r="F10" s="13">
        <f>SUM(F11,F43)</f>
        <v>4468500</v>
      </c>
      <c r="G10" s="14" t="s">
        <v>64</v>
      </c>
    </row>
    <row r="11" spans="1:7" ht="21" customHeight="1">
      <c r="C11" s="14" t="s">
        <v>65</v>
      </c>
      <c r="E11" s="16" t="s">
        <v>8</v>
      </c>
      <c r="F11" s="13">
        <f>SUM(F12,F17,F21,F38)</f>
        <v>4144800</v>
      </c>
      <c r="G11" s="14" t="s">
        <v>9</v>
      </c>
    </row>
    <row r="12" spans="1:7" ht="21" customHeight="1">
      <c r="C12" s="14"/>
      <c r="D12" s="14" t="s">
        <v>66</v>
      </c>
      <c r="E12" s="16" t="s">
        <v>8</v>
      </c>
      <c r="F12" s="13">
        <f>ABS('[2]งด.ผู้บริหาร สมาชิก'!$H$14)</f>
        <v>935520</v>
      </c>
      <c r="G12" s="14" t="s">
        <v>9</v>
      </c>
    </row>
    <row r="13" spans="1:7" ht="21" customHeight="1">
      <c r="A13" s="15" t="s">
        <v>67</v>
      </c>
      <c r="C13" s="14"/>
      <c r="E13" s="16"/>
      <c r="F13" s="13"/>
      <c r="G13" s="14"/>
    </row>
    <row r="14" spans="1:7" ht="21" customHeight="1">
      <c r="A14" s="15" t="s">
        <v>68</v>
      </c>
      <c r="C14" s="14"/>
      <c r="E14" s="16"/>
      <c r="F14" s="13"/>
      <c r="G14" s="14"/>
    </row>
    <row r="15" spans="1:7" ht="21" customHeight="1">
      <c r="A15" s="15" t="s">
        <v>69</v>
      </c>
      <c r="C15" s="14"/>
      <c r="E15" s="16"/>
      <c r="F15" s="13"/>
      <c r="G15" s="14"/>
    </row>
    <row r="16" spans="1:7" ht="21" customHeight="1">
      <c r="C16" s="15" t="s">
        <v>70</v>
      </c>
      <c r="E16" s="16"/>
      <c r="F16" s="13"/>
      <c r="G16" s="14"/>
    </row>
    <row r="17" spans="1:7" ht="21" customHeight="1">
      <c r="D17" s="14" t="s">
        <v>71</v>
      </c>
      <c r="E17" s="16" t="s">
        <v>8</v>
      </c>
      <c r="F17" s="13">
        <f>SUM([2]งด.พนักงาน!$E$32)</f>
        <v>2648520</v>
      </c>
      <c r="G17" s="14" t="s">
        <v>9</v>
      </c>
    </row>
    <row r="18" spans="1:7" ht="21" customHeight="1">
      <c r="A18" s="15" t="s">
        <v>72</v>
      </c>
    </row>
    <row r="19" spans="1:7" ht="21" customHeight="1">
      <c r="A19" s="15" t="s">
        <v>73</v>
      </c>
    </row>
    <row r="20" spans="1:7" ht="21" customHeight="1">
      <c r="C20" s="15" t="s">
        <v>70</v>
      </c>
    </row>
    <row r="21" spans="1:7" ht="21" customHeight="1">
      <c r="D21" s="14" t="s">
        <v>74</v>
      </c>
      <c r="E21" s="16" t="s">
        <v>8</v>
      </c>
      <c r="F21" s="13">
        <f>SUM(F23,F26,F31)</f>
        <v>362040</v>
      </c>
      <c r="G21" s="14" t="s">
        <v>9</v>
      </c>
    </row>
    <row r="22" spans="1:7" ht="21" customHeight="1">
      <c r="A22" s="14" t="s">
        <v>75</v>
      </c>
      <c r="D22" s="14"/>
      <c r="E22" s="16"/>
      <c r="F22" s="13"/>
      <c r="G22" s="14"/>
    </row>
    <row r="23" spans="1:7" ht="21" customHeight="1">
      <c r="D23" s="15" t="s">
        <v>76</v>
      </c>
      <c r="E23" s="17" t="s">
        <v>8</v>
      </c>
      <c r="F23" s="19">
        <v>42000</v>
      </c>
      <c r="G23" s="15" t="s">
        <v>9</v>
      </c>
    </row>
    <row r="24" spans="1:7" ht="21" customHeight="1">
      <c r="A24" s="15" t="s">
        <v>77</v>
      </c>
      <c r="E24" s="17"/>
    </row>
    <row r="25" spans="1:7" ht="21" customHeight="1">
      <c r="C25" s="15" t="s">
        <v>70</v>
      </c>
      <c r="E25" s="17"/>
    </row>
    <row r="26" spans="1:7" ht="21" customHeight="1">
      <c r="D26" s="15" t="s">
        <v>78</v>
      </c>
      <c r="E26" s="17" t="s">
        <v>8</v>
      </c>
      <c r="F26" s="19">
        <f>SUM([2]งด.พนักงาน!$E$42)</f>
        <v>276120</v>
      </c>
      <c r="G26" s="15" t="s">
        <v>9</v>
      </c>
    </row>
    <row r="27" spans="1:7" ht="21" customHeight="1">
      <c r="A27" s="15" t="s">
        <v>79</v>
      </c>
    </row>
    <row r="28" spans="1:7" ht="21" customHeight="1">
      <c r="A28" s="15" t="s">
        <v>80</v>
      </c>
    </row>
    <row r="29" spans="1:7" ht="21" customHeight="1">
      <c r="A29" s="15" t="s">
        <v>81</v>
      </c>
    </row>
    <row r="30" spans="1:7" ht="21" customHeight="1">
      <c r="C30" s="15" t="s">
        <v>70</v>
      </c>
    </row>
    <row r="31" spans="1:7" ht="21" customHeight="1">
      <c r="D31" s="15" t="s">
        <v>82</v>
      </c>
      <c r="E31" s="17" t="s">
        <v>8</v>
      </c>
      <c r="F31" s="19">
        <f>SUM([2]งด.พนักงาน!$E$61)</f>
        <v>43920</v>
      </c>
      <c r="G31" s="15" t="s">
        <v>9</v>
      </c>
    </row>
    <row r="32" spans="1:7" ht="21" customHeight="1">
      <c r="A32" s="15" t="s">
        <v>83</v>
      </c>
    </row>
    <row r="33" spans="1:7" ht="21" customHeight="1">
      <c r="A33" s="15" t="s">
        <v>84</v>
      </c>
    </row>
    <row r="34" spans="1:7" ht="21" customHeight="1">
      <c r="A34" s="15" t="s">
        <v>85</v>
      </c>
    </row>
    <row r="35" spans="1:7" ht="21" customHeight="1">
      <c r="C35" s="15" t="s">
        <v>70</v>
      </c>
    </row>
    <row r="36" spans="1:7" ht="21" customHeight="1"/>
    <row r="37" spans="1:7" ht="21" customHeight="1"/>
    <row r="38" spans="1:7" ht="21" customHeight="1">
      <c r="D38" s="14" t="s">
        <v>86</v>
      </c>
      <c r="E38" s="16" t="s">
        <v>8</v>
      </c>
      <c r="F38" s="13">
        <f>SUM('[2]งด.ผู้บริหาร สมาชิก'!$H$29)</f>
        <v>198720</v>
      </c>
      <c r="G38" s="14" t="s">
        <v>9</v>
      </c>
    </row>
    <row r="39" spans="1:7" ht="21" customHeight="1">
      <c r="A39" s="15" t="s">
        <v>87</v>
      </c>
    </row>
    <row r="40" spans="1:7" ht="21" customHeight="1">
      <c r="A40" s="15" t="s">
        <v>88</v>
      </c>
    </row>
    <row r="41" spans="1:7" ht="21" customHeight="1">
      <c r="C41" s="15" t="s">
        <v>70</v>
      </c>
    </row>
    <row r="42" spans="1:7" ht="21" customHeight="1"/>
    <row r="43" spans="1:7" ht="21" customHeight="1">
      <c r="A43" s="14"/>
      <c r="C43" s="14" t="s">
        <v>89</v>
      </c>
      <c r="E43" s="16" t="s">
        <v>8</v>
      </c>
      <c r="F43" s="13">
        <f>SUM(F44,F48)</f>
        <v>323700</v>
      </c>
      <c r="G43" s="14" t="s">
        <v>6</v>
      </c>
    </row>
    <row r="44" spans="1:7" ht="21" customHeight="1">
      <c r="D44" s="14" t="s">
        <v>90</v>
      </c>
      <c r="E44" s="16" t="s">
        <v>8</v>
      </c>
      <c r="F44" s="13">
        <f>SUM([2]ค่าจ้างประจำ!$E$12)</f>
        <v>313080</v>
      </c>
      <c r="G44" s="14" t="s">
        <v>9</v>
      </c>
    </row>
    <row r="45" spans="1:7" ht="21" customHeight="1">
      <c r="A45" s="15" t="s">
        <v>91</v>
      </c>
    </row>
    <row r="46" spans="1:7" ht="21" customHeight="1">
      <c r="A46" s="15" t="s">
        <v>92</v>
      </c>
    </row>
    <row r="47" spans="1:7" ht="21" customHeight="1">
      <c r="A47" s="15" t="s">
        <v>93</v>
      </c>
    </row>
    <row r="48" spans="1:7" ht="21" customHeight="1">
      <c r="D48" s="14" t="s">
        <v>94</v>
      </c>
      <c r="E48" s="16" t="s">
        <v>8</v>
      </c>
      <c r="F48" s="13">
        <f>SUM([2]ค่าจ้างประจำ!$E$21)</f>
        <v>10620</v>
      </c>
      <c r="G48" s="14" t="s">
        <v>9</v>
      </c>
    </row>
    <row r="49" spans="1:7" ht="21" customHeight="1">
      <c r="A49" s="15" t="s">
        <v>95</v>
      </c>
    </row>
    <row r="50" spans="1:7" ht="21" customHeight="1">
      <c r="A50" s="15" t="s">
        <v>96</v>
      </c>
    </row>
    <row r="51" spans="1:7" ht="21" customHeight="1">
      <c r="A51" s="15" t="s">
        <v>97</v>
      </c>
    </row>
    <row r="52" spans="1:7" ht="21" customHeight="1">
      <c r="C52" s="15" t="s">
        <v>70</v>
      </c>
    </row>
    <row r="53" spans="1:7" ht="21" customHeight="1"/>
    <row r="54" spans="1:7" ht="21" customHeight="1">
      <c r="B54" s="14" t="s">
        <v>98</v>
      </c>
      <c r="E54" s="16" t="s">
        <v>8</v>
      </c>
      <c r="F54" s="13">
        <f>SUM(F55)</f>
        <v>760520</v>
      </c>
      <c r="G54" s="14" t="s">
        <v>6</v>
      </c>
    </row>
    <row r="55" spans="1:7" ht="21" customHeight="1">
      <c r="D55" s="14" t="s">
        <v>99</v>
      </c>
      <c r="E55" s="16" t="s">
        <v>8</v>
      </c>
      <c r="F55" s="13">
        <f>SUM([2]ค่าจ้างชั่วคราว!$G$24)</f>
        <v>760520</v>
      </c>
      <c r="G55" s="14" t="s">
        <v>9</v>
      </c>
    </row>
    <row r="56" spans="1:7" ht="21" customHeight="1">
      <c r="A56" s="15" t="s">
        <v>100</v>
      </c>
      <c r="D56" s="14"/>
      <c r="E56" s="16"/>
      <c r="F56" s="13"/>
      <c r="G56" s="14"/>
    </row>
    <row r="57" spans="1:7" ht="21" customHeight="1">
      <c r="A57" s="15" t="s">
        <v>101</v>
      </c>
      <c r="D57" s="14"/>
      <c r="E57" s="16"/>
      <c r="F57" s="13"/>
      <c r="G57" s="14"/>
    </row>
    <row r="58" spans="1:7" ht="21" customHeight="1">
      <c r="A58" s="15" t="s">
        <v>102</v>
      </c>
      <c r="D58" s="14"/>
      <c r="E58" s="16"/>
      <c r="F58" s="13"/>
      <c r="G58" s="14"/>
    </row>
    <row r="59" spans="1:7" ht="21" customHeight="1">
      <c r="C59" s="15" t="s">
        <v>70</v>
      </c>
    </row>
    <row r="60" spans="1:7" ht="21" customHeight="1"/>
    <row r="61" spans="1:7" ht="21" customHeight="1">
      <c r="B61" s="14" t="s">
        <v>103</v>
      </c>
      <c r="E61" s="16" t="s">
        <v>8</v>
      </c>
      <c r="F61" s="13">
        <f>SUM(F62,F101,F377)</f>
        <v>6776480</v>
      </c>
      <c r="G61" s="14" t="s">
        <v>9</v>
      </c>
    </row>
    <row r="62" spans="1:7" ht="21" customHeight="1">
      <c r="C62" s="14" t="s">
        <v>104</v>
      </c>
      <c r="E62" s="16" t="s">
        <v>8</v>
      </c>
      <c r="F62" s="13">
        <f>SUM(F64+F68+F75+F78+F82+F85+F89+F96+F93)</f>
        <v>2210280</v>
      </c>
      <c r="G62" s="14" t="s">
        <v>64</v>
      </c>
    </row>
    <row r="63" spans="1:7" ht="21" customHeight="1">
      <c r="C63" s="14"/>
      <c r="D63" s="14" t="s">
        <v>105</v>
      </c>
      <c r="E63" s="16"/>
      <c r="F63" s="13"/>
      <c r="G63" s="14"/>
    </row>
    <row r="64" spans="1:7" ht="21" customHeight="1">
      <c r="A64" s="14"/>
      <c r="B64" s="14"/>
      <c r="C64" s="14"/>
      <c r="D64" s="14"/>
      <c r="E64" s="16" t="s">
        <v>8</v>
      </c>
      <c r="F64" s="13">
        <f>SUM('[2]งด.ผู้บริหาร สมาชิก'!$H$57)</f>
        <v>1490400</v>
      </c>
      <c r="G64" s="14" t="s">
        <v>106</v>
      </c>
    </row>
    <row r="65" spans="1:7" ht="21" customHeight="1">
      <c r="A65" s="15" t="s">
        <v>107</v>
      </c>
      <c r="C65" s="14"/>
      <c r="E65" s="16"/>
      <c r="F65" s="13"/>
      <c r="G65" s="14"/>
    </row>
    <row r="66" spans="1:7" ht="21" customHeight="1">
      <c r="A66" s="15" t="s">
        <v>108</v>
      </c>
      <c r="C66" s="14"/>
      <c r="E66" s="16"/>
      <c r="F66" s="13"/>
      <c r="G66" s="14"/>
    </row>
    <row r="67" spans="1:7" ht="21" customHeight="1">
      <c r="C67" s="15" t="s">
        <v>70</v>
      </c>
      <c r="E67" s="16"/>
      <c r="F67" s="13"/>
      <c r="G67" s="14"/>
    </row>
    <row r="68" spans="1:7" ht="21" customHeight="1">
      <c r="D68" s="14" t="s">
        <v>109</v>
      </c>
      <c r="E68" s="16" t="s">
        <v>8</v>
      </c>
      <c r="F68" s="13">
        <v>15000</v>
      </c>
      <c r="G68" s="14" t="s">
        <v>106</v>
      </c>
    </row>
    <row r="69" spans="1:7" ht="21" customHeight="1">
      <c r="A69" s="15" t="s">
        <v>110</v>
      </c>
      <c r="C69" s="14"/>
      <c r="E69" s="16"/>
      <c r="F69" s="13"/>
      <c r="G69" s="14"/>
    </row>
    <row r="70" spans="1:7" ht="21" customHeight="1">
      <c r="A70" s="15" t="s">
        <v>111</v>
      </c>
      <c r="C70" s="14"/>
      <c r="E70" s="16"/>
      <c r="F70" s="13"/>
      <c r="G70" s="14"/>
    </row>
    <row r="71" spans="1:7" ht="21" customHeight="1">
      <c r="A71" s="15" t="s">
        <v>112</v>
      </c>
      <c r="C71" s="14"/>
      <c r="E71" s="16"/>
      <c r="F71" s="13"/>
      <c r="G71" s="14"/>
    </row>
    <row r="72" spans="1:7" ht="21" customHeight="1">
      <c r="A72" s="15" t="s">
        <v>30</v>
      </c>
      <c r="C72" s="15" t="s">
        <v>70</v>
      </c>
      <c r="E72" s="16"/>
      <c r="F72" s="13"/>
      <c r="G72" s="14"/>
    </row>
    <row r="73" spans="1:7" ht="21" customHeight="1">
      <c r="E73" s="16"/>
      <c r="F73" s="13"/>
      <c r="G73" s="14"/>
    </row>
    <row r="74" spans="1:7" ht="21" customHeight="1">
      <c r="D74" s="14" t="s">
        <v>113</v>
      </c>
      <c r="E74" s="16"/>
      <c r="F74" s="13"/>
      <c r="G74" s="14"/>
    </row>
    <row r="75" spans="1:7" ht="21" customHeight="1">
      <c r="D75" s="14"/>
      <c r="E75" s="16" t="s">
        <v>8</v>
      </c>
      <c r="F75" s="13">
        <v>5000</v>
      </c>
      <c r="G75" s="14" t="s">
        <v>106</v>
      </c>
    </row>
    <row r="76" spans="1:7" ht="21" customHeight="1">
      <c r="A76" s="15" t="s">
        <v>114</v>
      </c>
      <c r="C76" s="14"/>
      <c r="E76" s="16"/>
      <c r="F76" s="13"/>
      <c r="G76" s="14"/>
    </row>
    <row r="77" spans="1:7" ht="21" customHeight="1">
      <c r="A77" s="15" t="s">
        <v>30</v>
      </c>
      <c r="C77" s="15" t="s">
        <v>70</v>
      </c>
      <c r="E77" s="16"/>
      <c r="F77" s="13"/>
      <c r="G77" s="14"/>
    </row>
    <row r="78" spans="1:7" ht="21" customHeight="1">
      <c r="D78" s="14" t="s">
        <v>115</v>
      </c>
      <c r="E78" s="16"/>
      <c r="F78" s="13">
        <v>20000</v>
      </c>
      <c r="G78" s="14" t="s">
        <v>106</v>
      </c>
    </row>
    <row r="79" spans="1:7" ht="21" customHeight="1">
      <c r="A79" s="15" t="s">
        <v>116</v>
      </c>
    </row>
    <row r="80" spans="1:7" ht="21" customHeight="1">
      <c r="A80" s="15" t="s">
        <v>117</v>
      </c>
    </row>
    <row r="81" spans="1:7" ht="21" customHeight="1">
      <c r="C81" s="15" t="s">
        <v>70</v>
      </c>
    </row>
    <row r="82" spans="1:7" ht="21" customHeight="1">
      <c r="D82" s="14" t="s">
        <v>118</v>
      </c>
      <c r="E82" s="16" t="s">
        <v>8</v>
      </c>
      <c r="F82" s="13">
        <f>SUM([2]ค่าเช่าบ้าน!$D$13)</f>
        <v>90000</v>
      </c>
      <c r="G82" s="14" t="s">
        <v>106</v>
      </c>
    </row>
    <row r="83" spans="1:7" ht="21" customHeight="1">
      <c r="A83" s="15" t="s">
        <v>119</v>
      </c>
    </row>
    <row r="84" spans="1:7" ht="21" customHeight="1">
      <c r="C84" s="15" t="s">
        <v>70</v>
      </c>
    </row>
    <row r="85" spans="1:7" ht="21" customHeight="1">
      <c r="D85" s="14" t="s">
        <v>120</v>
      </c>
      <c r="E85" s="16" t="s">
        <v>8</v>
      </c>
      <c r="F85" s="13">
        <f>SUM([2]เงินช่วยเหลือการศึกษาบุตร!$C$14)</f>
        <v>22200</v>
      </c>
      <c r="G85" s="14" t="s">
        <v>106</v>
      </c>
    </row>
    <row r="86" spans="1:7" ht="21" customHeight="1">
      <c r="A86" s="15" t="s">
        <v>121</v>
      </c>
    </row>
    <row r="87" spans="1:7" ht="21" customHeight="1">
      <c r="A87" s="15" t="s">
        <v>122</v>
      </c>
    </row>
    <row r="88" spans="1:7" ht="21" customHeight="1">
      <c r="C88" s="15" t="s">
        <v>70</v>
      </c>
    </row>
    <row r="89" spans="1:7" ht="21" customHeight="1">
      <c r="D89" s="14" t="s">
        <v>123</v>
      </c>
      <c r="E89" s="16" t="s">
        <v>8</v>
      </c>
      <c r="F89" s="13">
        <v>100000</v>
      </c>
      <c r="G89" s="14" t="s">
        <v>106</v>
      </c>
    </row>
    <row r="90" spans="1:7" ht="21" customHeight="1">
      <c r="A90" s="15" t="s">
        <v>124</v>
      </c>
    </row>
    <row r="91" spans="1:7" ht="21" customHeight="1">
      <c r="A91" s="15" t="s">
        <v>125</v>
      </c>
    </row>
    <row r="92" spans="1:7" ht="21" customHeight="1">
      <c r="C92" s="15" t="s">
        <v>70</v>
      </c>
    </row>
    <row r="93" spans="1:7" ht="21" customHeight="1">
      <c r="D93" s="14" t="s">
        <v>126</v>
      </c>
      <c r="E93" s="16" t="s">
        <v>8</v>
      </c>
      <c r="F93" s="13">
        <v>148200</v>
      </c>
      <c r="G93" s="14" t="s">
        <v>106</v>
      </c>
    </row>
    <row r="94" spans="1:7" ht="21" customHeight="1">
      <c r="A94" s="15" t="s">
        <v>127</v>
      </c>
    </row>
    <row r="95" spans="1:7" ht="21" customHeight="1">
      <c r="C95" s="15" t="s">
        <v>70</v>
      </c>
    </row>
    <row r="96" spans="1:7" ht="21" customHeight="1">
      <c r="D96" s="14" t="s">
        <v>128</v>
      </c>
      <c r="E96" s="16" t="s">
        <v>8</v>
      </c>
      <c r="F96" s="13">
        <f>SUM('[2]โบนัส 56(1 เท่า)'!$F$42)</f>
        <v>319480</v>
      </c>
      <c r="G96" s="14" t="s">
        <v>106</v>
      </c>
    </row>
    <row r="97" spans="1:8" ht="21" customHeight="1">
      <c r="A97" s="15" t="s">
        <v>129</v>
      </c>
    </row>
    <row r="98" spans="1:8" ht="21" customHeight="1">
      <c r="A98" s="15" t="s">
        <v>130</v>
      </c>
    </row>
    <row r="99" spans="1:8" ht="21" customHeight="1">
      <c r="C99" s="15" t="s">
        <v>70</v>
      </c>
    </row>
    <row r="100" spans="1:8" ht="21" customHeight="1"/>
    <row r="101" spans="1:8" ht="21" customHeight="1">
      <c r="C101" s="14" t="s">
        <v>131</v>
      </c>
      <c r="E101" s="16" t="s">
        <v>8</v>
      </c>
      <c r="F101" s="13">
        <f>SUM(F102+F115+F126+F334)</f>
        <v>3099520</v>
      </c>
      <c r="G101" s="14" t="s">
        <v>64</v>
      </c>
    </row>
    <row r="102" spans="1:8" s="14" customFormat="1" ht="21" customHeight="1">
      <c r="B102" s="14" t="s">
        <v>132</v>
      </c>
      <c r="E102" s="16" t="s">
        <v>8</v>
      </c>
      <c r="F102" s="13">
        <f>SUM(F103+F110)</f>
        <v>269360</v>
      </c>
      <c r="G102" s="14" t="s">
        <v>9</v>
      </c>
      <c r="H102" s="13"/>
    </row>
    <row r="103" spans="1:8" ht="21" customHeight="1">
      <c r="D103" s="14" t="s">
        <v>133</v>
      </c>
      <c r="E103" s="16" t="s">
        <v>8</v>
      </c>
      <c r="F103" s="13">
        <v>80000</v>
      </c>
      <c r="G103" s="14" t="s">
        <v>106</v>
      </c>
    </row>
    <row r="104" spans="1:8" ht="21" customHeight="1">
      <c r="A104" s="15" t="s">
        <v>134</v>
      </c>
    </row>
    <row r="105" spans="1:8" ht="21" customHeight="1">
      <c r="A105" s="15" t="s">
        <v>135</v>
      </c>
    </row>
    <row r="106" spans="1:8" ht="21" customHeight="1">
      <c r="A106" s="15" t="s">
        <v>136</v>
      </c>
    </row>
    <row r="107" spans="1:8" ht="21" customHeight="1">
      <c r="A107" s="15" t="s">
        <v>137</v>
      </c>
      <c r="E107" s="19"/>
      <c r="F107" s="15"/>
    </row>
    <row r="108" spans="1:8" ht="21" customHeight="1">
      <c r="C108" s="15" t="s">
        <v>70</v>
      </c>
    </row>
    <row r="109" spans="1:8" ht="21" customHeight="1">
      <c r="E109" s="19"/>
      <c r="F109" s="15"/>
    </row>
    <row r="110" spans="1:8" ht="21" customHeight="1">
      <c r="D110" s="14" t="s">
        <v>138</v>
      </c>
      <c r="E110" s="16" t="s">
        <v>8</v>
      </c>
      <c r="F110" s="13">
        <f>SUM([2]ค่าจ้างเหมาบริการ!$E$19)</f>
        <v>189360</v>
      </c>
      <c r="G110" s="14" t="s">
        <v>106</v>
      </c>
    </row>
    <row r="111" spans="1:8" ht="21" customHeight="1">
      <c r="A111" s="15" t="s">
        <v>139</v>
      </c>
    </row>
    <row r="112" spans="1:8" ht="21" customHeight="1">
      <c r="C112" s="15" t="s">
        <v>70</v>
      </c>
    </row>
    <row r="113" spans="1:8" ht="21" customHeight="1"/>
    <row r="114" spans="1:8" s="14" customFormat="1" ht="21" customHeight="1">
      <c r="B114" s="14" t="s">
        <v>140</v>
      </c>
      <c r="E114" s="16"/>
      <c r="F114" s="13"/>
      <c r="H114" s="13"/>
    </row>
    <row r="115" spans="1:8" s="14" customFormat="1" ht="21" customHeight="1">
      <c r="E115" s="16" t="s">
        <v>8</v>
      </c>
      <c r="F115" s="13">
        <f>SUM(F116,F121)</f>
        <v>130000</v>
      </c>
      <c r="G115" s="14" t="s">
        <v>106</v>
      </c>
      <c r="H115" s="13"/>
    </row>
    <row r="116" spans="1:8">
      <c r="D116" s="14" t="s">
        <v>141</v>
      </c>
      <c r="E116" s="16" t="s">
        <v>8</v>
      </c>
      <c r="F116" s="13">
        <v>100000</v>
      </c>
      <c r="G116" s="14" t="s">
        <v>106</v>
      </c>
      <c r="H116" s="15"/>
    </row>
    <row r="117" spans="1:8" ht="21" customHeight="1">
      <c r="A117" s="15" t="s">
        <v>142</v>
      </c>
    </row>
    <row r="118" spans="1:8" ht="21" customHeight="1">
      <c r="A118" s="15" t="s">
        <v>143</v>
      </c>
    </row>
    <row r="119" spans="1:8" ht="21" customHeight="1">
      <c r="B119" s="15" t="s">
        <v>70</v>
      </c>
    </row>
    <row r="120" spans="1:8">
      <c r="D120" s="14" t="s">
        <v>144</v>
      </c>
      <c r="E120" s="16"/>
      <c r="F120" s="13"/>
      <c r="G120" s="14"/>
      <c r="H120" s="15"/>
    </row>
    <row r="121" spans="1:8">
      <c r="D121" s="14"/>
      <c r="E121" s="16" t="s">
        <v>8</v>
      </c>
      <c r="F121" s="13">
        <v>30000</v>
      </c>
      <c r="G121" s="14" t="s">
        <v>106</v>
      </c>
      <c r="H121" s="15"/>
    </row>
    <row r="122" spans="1:8">
      <c r="A122" s="15" t="s">
        <v>145</v>
      </c>
      <c r="H122" s="15"/>
    </row>
    <row r="123" spans="1:8">
      <c r="A123" s="15" t="s">
        <v>146</v>
      </c>
      <c r="H123" s="15"/>
    </row>
    <row r="124" spans="1:8">
      <c r="B124" s="15" t="s">
        <v>147</v>
      </c>
      <c r="H124" s="15"/>
    </row>
    <row r="125" spans="1:8" ht="21" customHeight="1">
      <c r="C125" s="15" t="s">
        <v>30</v>
      </c>
    </row>
    <row r="126" spans="1:8" s="14" customFormat="1" ht="21" customHeight="1">
      <c r="B126" s="14" t="s">
        <v>148</v>
      </c>
      <c r="E126" s="16" t="s">
        <v>8</v>
      </c>
      <c r="F126" s="13">
        <f>SUM(F127+F135+F140+F147+F151+F156+F160+F165+F170+F176+F183+F187+F194+F199+F205+F212+F219+F225+F231+F237+F244+F255+F262+F268+F273+F277+F282+F290+F296+F302+F307+F312+F318+F327)</f>
        <v>2145000</v>
      </c>
      <c r="G126" s="14" t="s">
        <v>106</v>
      </c>
      <c r="H126" s="13"/>
    </row>
    <row r="127" spans="1:8" s="14" customFormat="1" ht="21" customHeight="1">
      <c r="D127" s="14" t="s">
        <v>149</v>
      </c>
      <c r="E127" s="16" t="s">
        <v>8</v>
      </c>
      <c r="F127" s="13">
        <v>30000</v>
      </c>
      <c r="G127" s="14" t="s">
        <v>106</v>
      </c>
      <c r="H127" s="13">
        <f>SUM(F127)</f>
        <v>30000</v>
      </c>
    </row>
    <row r="128" spans="1:8" ht="21" customHeight="1">
      <c r="A128" s="15" t="s">
        <v>150</v>
      </c>
      <c r="E128" s="17"/>
    </row>
    <row r="129" spans="1:8" ht="21" customHeight="1">
      <c r="A129" s="15" t="s">
        <v>151</v>
      </c>
      <c r="E129" s="17"/>
    </row>
    <row r="130" spans="1:8" ht="21" customHeight="1">
      <c r="A130" s="15" t="s">
        <v>152</v>
      </c>
      <c r="E130" s="17"/>
    </row>
    <row r="131" spans="1:8" ht="21" customHeight="1">
      <c r="A131" s="15" t="s">
        <v>153</v>
      </c>
      <c r="E131" s="17"/>
    </row>
    <row r="132" spans="1:8" ht="21" customHeight="1">
      <c r="A132" s="15" t="s">
        <v>154</v>
      </c>
      <c r="E132" s="17"/>
    </row>
    <row r="133" spans="1:8" ht="21" customHeight="1">
      <c r="A133" s="15" t="s">
        <v>155</v>
      </c>
      <c r="E133" s="17"/>
    </row>
    <row r="134" spans="1:8" ht="21" customHeight="1">
      <c r="B134" s="15" t="s">
        <v>147</v>
      </c>
      <c r="E134" s="17"/>
    </row>
    <row r="135" spans="1:8" s="14" customFormat="1" ht="21" customHeight="1">
      <c r="D135" s="14" t="s">
        <v>156</v>
      </c>
      <c r="E135" s="16" t="s">
        <v>8</v>
      </c>
      <c r="F135" s="13">
        <v>30000</v>
      </c>
      <c r="G135" s="14" t="s">
        <v>106</v>
      </c>
      <c r="H135" s="13">
        <f>SUM(F135)</f>
        <v>30000</v>
      </c>
    </row>
    <row r="136" spans="1:8" ht="21" customHeight="1">
      <c r="A136" s="15" t="s">
        <v>157</v>
      </c>
      <c r="E136" s="17"/>
    </row>
    <row r="137" spans="1:8" ht="21" customHeight="1">
      <c r="A137" s="15" t="s">
        <v>158</v>
      </c>
      <c r="E137" s="17"/>
    </row>
    <row r="138" spans="1:8" ht="21" customHeight="1">
      <c r="B138" s="15" t="s">
        <v>70</v>
      </c>
      <c r="E138" s="17"/>
    </row>
    <row r="139" spans="1:8" ht="21" customHeight="1">
      <c r="D139" s="14" t="s">
        <v>159</v>
      </c>
      <c r="E139" s="16"/>
      <c r="F139" s="13"/>
      <c r="G139" s="14"/>
    </row>
    <row r="140" spans="1:8" ht="21" customHeight="1">
      <c r="A140" s="14" t="s">
        <v>160</v>
      </c>
      <c r="D140" s="14"/>
      <c r="E140" s="16" t="s">
        <v>8</v>
      </c>
      <c r="F140" s="13">
        <v>300000</v>
      </c>
      <c r="G140" s="14" t="s">
        <v>106</v>
      </c>
      <c r="H140" s="19">
        <f>SUM(F140)</f>
        <v>300000</v>
      </c>
    </row>
    <row r="141" spans="1:8" ht="21" customHeight="1">
      <c r="A141" s="15" t="s">
        <v>161</v>
      </c>
      <c r="E141" s="17"/>
    </row>
    <row r="142" spans="1:8" ht="21" customHeight="1">
      <c r="A142" s="15" t="s">
        <v>162</v>
      </c>
      <c r="E142" s="17"/>
    </row>
    <row r="143" spans="1:8" ht="21" customHeight="1">
      <c r="A143" s="15" t="s">
        <v>163</v>
      </c>
      <c r="E143" s="17"/>
    </row>
    <row r="144" spans="1:8" ht="21" customHeight="1">
      <c r="B144" s="15" t="s">
        <v>147</v>
      </c>
      <c r="E144" s="17"/>
    </row>
    <row r="145" spans="1:8" ht="21" customHeight="1">
      <c r="E145" s="17"/>
    </row>
    <row r="146" spans="1:8" ht="21" customHeight="1">
      <c r="D146" s="14" t="s">
        <v>164</v>
      </c>
      <c r="E146" s="16"/>
      <c r="F146" s="13"/>
      <c r="G146" s="14"/>
    </row>
    <row r="147" spans="1:8" ht="21" customHeight="1">
      <c r="D147" s="14"/>
      <c r="E147" s="16" t="s">
        <v>8</v>
      </c>
      <c r="F147" s="13">
        <v>5000</v>
      </c>
      <c r="G147" s="14" t="s">
        <v>106</v>
      </c>
      <c r="H147" s="19">
        <v>5000</v>
      </c>
    </row>
    <row r="148" spans="1:8" ht="21" customHeight="1">
      <c r="A148" s="15" t="s">
        <v>165</v>
      </c>
      <c r="E148" s="17"/>
    </row>
    <row r="149" spans="1:8" ht="21" customHeight="1">
      <c r="B149" s="15" t="s">
        <v>147</v>
      </c>
      <c r="E149" s="17"/>
    </row>
    <row r="150" spans="1:8" ht="21" customHeight="1">
      <c r="D150" s="14" t="s">
        <v>166</v>
      </c>
      <c r="E150" s="16"/>
      <c r="F150" s="13"/>
      <c r="G150" s="14"/>
    </row>
    <row r="151" spans="1:8" ht="21" customHeight="1">
      <c r="D151" s="31"/>
      <c r="E151" s="16" t="s">
        <v>8</v>
      </c>
      <c r="F151" s="13">
        <v>50000</v>
      </c>
      <c r="G151" s="14" t="s">
        <v>9</v>
      </c>
    </row>
    <row r="152" spans="1:8" ht="21" customHeight="1">
      <c r="A152" s="15" t="s">
        <v>167</v>
      </c>
      <c r="E152" s="17"/>
    </row>
    <row r="153" spans="1:8" ht="21" customHeight="1">
      <c r="A153" s="15" t="s">
        <v>168</v>
      </c>
      <c r="E153" s="17"/>
    </row>
    <row r="154" spans="1:8" ht="21" customHeight="1">
      <c r="B154" s="15" t="s">
        <v>147</v>
      </c>
      <c r="E154" s="17"/>
    </row>
    <row r="155" spans="1:8" s="14" customFormat="1" ht="21" customHeight="1">
      <c r="D155" s="14" t="s">
        <v>169</v>
      </c>
      <c r="E155" s="16"/>
      <c r="F155" s="13"/>
      <c r="H155" s="13"/>
    </row>
    <row r="156" spans="1:8" s="14" customFormat="1" ht="21" customHeight="1">
      <c r="E156" s="16" t="s">
        <v>8</v>
      </c>
      <c r="F156" s="13">
        <v>20000</v>
      </c>
      <c r="G156" s="14" t="s">
        <v>9</v>
      </c>
      <c r="H156" s="13"/>
    </row>
    <row r="157" spans="1:8" ht="21" customHeight="1">
      <c r="A157" s="15" t="s">
        <v>170</v>
      </c>
      <c r="E157" s="17"/>
    </row>
    <row r="158" spans="1:8" ht="21" customHeight="1">
      <c r="A158" s="15" t="s">
        <v>171</v>
      </c>
      <c r="E158" s="17"/>
    </row>
    <row r="159" spans="1:8" ht="21" customHeight="1">
      <c r="D159" s="15" t="s">
        <v>147</v>
      </c>
      <c r="F159" s="15"/>
      <c r="G159" s="17"/>
    </row>
    <row r="160" spans="1:8" s="14" customFormat="1" ht="21" customHeight="1">
      <c r="D160" s="14" t="s">
        <v>172</v>
      </c>
      <c r="E160" s="14" t="s">
        <v>8</v>
      </c>
      <c r="F160" s="13">
        <v>10000</v>
      </c>
      <c r="G160" s="32" t="s">
        <v>9</v>
      </c>
      <c r="H160" s="13"/>
    </row>
    <row r="161" spans="1:8" ht="21" customHeight="1">
      <c r="A161" s="15" t="s">
        <v>173</v>
      </c>
      <c r="F161" s="15"/>
      <c r="G161" s="17"/>
    </row>
    <row r="162" spans="1:8" ht="21" customHeight="1">
      <c r="A162" s="15" t="s">
        <v>174</v>
      </c>
      <c r="F162" s="15"/>
      <c r="G162" s="17"/>
    </row>
    <row r="163" spans="1:8" ht="21" customHeight="1">
      <c r="D163" s="15" t="s">
        <v>147</v>
      </c>
      <c r="F163" s="15"/>
      <c r="G163" s="17"/>
    </row>
    <row r="164" spans="1:8" ht="21" customHeight="1">
      <c r="D164" s="14" t="s">
        <v>175</v>
      </c>
      <c r="E164" s="16"/>
      <c r="F164" s="13"/>
      <c r="G164" s="14"/>
      <c r="H164" s="19">
        <f>SUM(F164)</f>
        <v>0</v>
      </c>
    </row>
    <row r="165" spans="1:8" ht="21" customHeight="1">
      <c r="D165" s="14"/>
      <c r="E165" s="16" t="s">
        <v>8</v>
      </c>
      <c r="F165" s="13">
        <v>50000</v>
      </c>
      <c r="G165" s="14" t="s">
        <v>106</v>
      </c>
      <c r="H165" s="19">
        <f>SUM(F165)</f>
        <v>50000</v>
      </c>
    </row>
    <row r="166" spans="1:8" ht="21" customHeight="1">
      <c r="A166" s="15" t="s">
        <v>176</v>
      </c>
      <c r="E166" s="17"/>
    </row>
    <row r="167" spans="1:8" ht="21" customHeight="1">
      <c r="A167" s="15" t="s">
        <v>177</v>
      </c>
      <c r="E167" s="17"/>
    </row>
    <row r="168" spans="1:8" ht="21" customHeight="1">
      <c r="A168" s="15" t="s">
        <v>168</v>
      </c>
      <c r="E168" s="17"/>
    </row>
    <row r="169" spans="1:8" ht="21" customHeight="1">
      <c r="B169" s="15" t="s">
        <v>147</v>
      </c>
      <c r="E169" s="17"/>
    </row>
    <row r="170" spans="1:8" ht="21" customHeight="1">
      <c r="D170" s="14" t="s">
        <v>178</v>
      </c>
      <c r="E170" s="16" t="s">
        <v>8</v>
      </c>
      <c r="F170" s="13">
        <v>20000</v>
      </c>
      <c r="G170" s="14" t="s">
        <v>9</v>
      </c>
    </row>
    <row r="171" spans="1:8" ht="21" customHeight="1">
      <c r="A171" s="15" t="s">
        <v>179</v>
      </c>
      <c r="E171" s="17"/>
    </row>
    <row r="172" spans="1:8" ht="21" customHeight="1">
      <c r="A172" s="15" t="s">
        <v>180</v>
      </c>
      <c r="E172" s="17"/>
    </row>
    <row r="173" spans="1:8" ht="21" customHeight="1">
      <c r="A173" s="15" t="s">
        <v>181</v>
      </c>
      <c r="E173" s="17"/>
    </row>
    <row r="174" spans="1:8" ht="21" customHeight="1">
      <c r="B174" s="15" t="s">
        <v>147</v>
      </c>
      <c r="E174" s="17"/>
    </row>
    <row r="175" spans="1:8" ht="21" customHeight="1">
      <c r="D175" s="14" t="s">
        <v>182</v>
      </c>
      <c r="E175" s="16"/>
      <c r="F175" s="13"/>
      <c r="G175" s="14"/>
    </row>
    <row r="176" spans="1:8" ht="21" customHeight="1">
      <c r="D176" s="14"/>
      <c r="E176" s="16" t="s">
        <v>8</v>
      </c>
      <c r="F176" s="13">
        <v>30000</v>
      </c>
      <c r="G176" s="14" t="s">
        <v>106</v>
      </c>
      <c r="H176" s="19">
        <f>SUM(F176)</f>
        <v>30000</v>
      </c>
    </row>
    <row r="177" spans="1:8" ht="21" customHeight="1">
      <c r="A177" s="15" t="s">
        <v>183</v>
      </c>
      <c r="E177" s="17"/>
    </row>
    <row r="178" spans="1:8" ht="21" customHeight="1">
      <c r="A178" s="15" t="s">
        <v>184</v>
      </c>
      <c r="E178" s="17"/>
    </row>
    <row r="179" spans="1:8" ht="21" customHeight="1">
      <c r="A179" s="15" t="s">
        <v>185</v>
      </c>
      <c r="E179" s="17"/>
    </row>
    <row r="180" spans="1:8" ht="21" customHeight="1">
      <c r="B180" s="15" t="s">
        <v>70</v>
      </c>
      <c r="E180" s="17"/>
    </row>
    <row r="181" spans="1:8" ht="21" customHeight="1">
      <c r="E181" s="17"/>
    </row>
    <row r="182" spans="1:8" ht="21" customHeight="1">
      <c r="D182" s="14" t="s">
        <v>186</v>
      </c>
      <c r="E182" s="16"/>
      <c r="F182" s="13"/>
      <c r="G182" s="14"/>
    </row>
    <row r="183" spans="1:8" ht="21" customHeight="1">
      <c r="D183" s="14"/>
      <c r="E183" s="16" t="s">
        <v>8</v>
      </c>
      <c r="F183" s="13">
        <v>30000</v>
      </c>
      <c r="G183" s="14" t="s">
        <v>106</v>
      </c>
      <c r="H183" s="19">
        <f>SUM(F183)</f>
        <v>30000</v>
      </c>
    </row>
    <row r="184" spans="1:8" ht="21" customHeight="1">
      <c r="A184" s="15" t="s">
        <v>187</v>
      </c>
      <c r="E184" s="17"/>
    </row>
    <row r="185" spans="1:8" ht="21" customHeight="1">
      <c r="A185" s="15" t="s">
        <v>188</v>
      </c>
      <c r="E185" s="17"/>
    </row>
    <row r="186" spans="1:8" ht="21" customHeight="1">
      <c r="B186" s="15" t="s">
        <v>70</v>
      </c>
      <c r="E186" s="17"/>
    </row>
    <row r="187" spans="1:8" ht="21" customHeight="1">
      <c r="D187" s="14" t="s">
        <v>189</v>
      </c>
      <c r="E187" s="16" t="s">
        <v>8</v>
      </c>
      <c r="F187" s="13">
        <v>50000</v>
      </c>
      <c r="G187" s="14" t="s">
        <v>106</v>
      </c>
      <c r="H187" s="19">
        <f>SUM(F187)</f>
        <v>50000</v>
      </c>
    </row>
    <row r="188" spans="1:8" ht="21" customHeight="1">
      <c r="A188" s="15" t="s">
        <v>190</v>
      </c>
      <c r="E188" s="17"/>
    </row>
    <row r="189" spans="1:8" ht="21" customHeight="1">
      <c r="A189" s="15" t="s">
        <v>191</v>
      </c>
      <c r="E189" s="17"/>
    </row>
    <row r="190" spans="1:8" ht="21" customHeight="1">
      <c r="A190" s="15" t="s">
        <v>192</v>
      </c>
      <c r="E190" s="17"/>
    </row>
    <row r="191" spans="1:8" ht="21" customHeight="1">
      <c r="B191" s="15" t="s">
        <v>193</v>
      </c>
      <c r="E191" s="17"/>
    </row>
    <row r="192" spans="1:8" ht="21" customHeight="1">
      <c r="B192" s="15" t="s">
        <v>194</v>
      </c>
      <c r="E192" s="17"/>
    </row>
    <row r="193" spans="1:8" ht="21" customHeight="1">
      <c r="D193" s="14" t="s">
        <v>195</v>
      </c>
      <c r="E193" s="16"/>
      <c r="F193" s="13"/>
      <c r="G193" s="14"/>
      <c r="H193" s="19">
        <f>SUM(F193)</f>
        <v>0</v>
      </c>
    </row>
    <row r="194" spans="1:8" ht="21" customHeight="1">
      <c r="D194" s="14"/>
      <c r="E194" s="16" t="s">
        <v>8</v>
      </c>
      <c r="F194" s="13">
        <v>30000</v>
      </c>
      <c r="G194" s="14" t="s">
        <v>106</v>
      </c>
    </row>
    <row r="195" spans="1:8" ht="21" customHeight="1">
      <c r="A195" s="15" t="s">
        <v>196</v>
      </c>
      <c r="E195" s="17"/>
    </row>
    <row r="196" spans="1:8" ht="21" customHeight="1">
      <c r="A196" s="15" t="s">
        <v>197</v>
      </c>
      <c r="E196" s="17"/>
    </row>
    <row r="197" spans="1:8" ht="21" customHeight="1">
      <c r="B197" s="15" t="s">
        <v>193</v>
      </c>
      <c r="E197" s="17"/>
    </row>
    <row r="198" spans="1:8" ht="21" customHeight="1">
      <c r="B198" s="15" t="s">
        <v>194</v>
      </c>
      <c r="E198" s="17"/>
    </row>
    <row r="199" spans="1:8" ht="21" customHeight="1">
      <c r="D199" s="31" t="s">
        <v>198</v>
      </c>
      <c r="E199" s="16" t="s">
        <v>8</v>
      </c>
      <c r="F199" s="13">
        <v>5000</v>
      </c>
      <c r="G199" s="14" t="s">
        <v>106</v>
      </c>
      <c r="H199" s="19">
        <f>SUM(F199)</f>
        <v>5000</v>
      </c>
    </row>
    <row r="200" spans="1:8" ht="21" customHeight="1">
      <c r="A200" s="15" t="s">
        <v>199</v>
      </c>
      <c r="E200" s="17"/>
    </row>
    <row r="201" spans="1:8" ht="21" customHeight="1">
      <c r="A201" s="15" t="s">
        <v>200</v>
      </c>
      <c r="E201" s="17"/>
    </row>
    <row r="202" spans="1:8" ht="21" customHeight="1">
      <c r="B202" s="15" t="s">
        <v>201</v>
      </c>
      <c r="E202" s="17"/>
    </row>
    <row r="203" spans="1:8" ht="21" customHeight="1">
      <c r="B203" s="15" t="s">
        <v>194</v>
      </c>
      <c r="E203" s="17"/>
    </row>
    <row r="204" spans="1:8" ht="21" customHeight="1">
      <c r="D204" s="14" t="s">
        <v>202</v>
      </c>
      <c r="E204" s="16"/>
      <c r="F204" s="13"/>
      <c r="G204" s="14"/>
    </row>
    <row r="205" spans="1:8" ht="21" customHeight="1">
      <c r="D205" s="14"/>
      <c r="E205" s="16" t="s">
        <v>8</v>
      </c>
      <c r="F205" s="13">
        <v>150000</v>
      </c>
      <c r="G205" s="14" t="s">
        <v>106</v>
      </c>
      <c r="H205" s="19">
        <f>SUM(F205)</f>
        <v>150000</v>
      </c>
    </row>
    <row r="206" spans="1:8" ht="21" customHeight="1">
      <c r="A206" s="15" t="s">
        <v>203</v>
      </c>
      <c r="D206" s="14"/>
      <c r="E206" s="16"/>
      <c r="F206" s="13"/>
      <c r="G206" s="14"/>
    </row>
    <row r="207" spans="1:8" ht="21" customHeight="1">
      <c r="A207" s="15" t="s">
        <v>204</v>
      </c>
      <c r="D207" s="14"/>
      <c r="E207" s="16"/>
      <c r="F207" s="13"/>
      <c r="G207" s="14"/>
    </row>
    <row r="208" spans="1:8" ht="21" customHeight="1">
      <c r="A208" s="15" t="s">
        <v>205</v>
      </c>
      <c r="D208" s="14"/>
      <c r="E208" s="16"/>
      <c r="F208" s="13"/>
      <c r="G208" s="14"/>
    </row>
    <row r="209" spans="1:8" ht="21" customHeight="1">
      <c r="B209" s="15" t="s">
        <v>193</v>
      </c>
      <c r="D209" s="14"/>
      <c r="E209" s="16"/>
      <c r="F209" s="13"/>
      <c r="G209" s="14"/>
    </row>
    <row r="210" spans="1:8" ht="21" customHeight="1">
      <c r="B210" s="15" t="s">
        <v>194</v>
      </c>
      <c r="D210" s="14"/>
      <c r="E210" s="16"/>
      <c r="F210" s="13"/>
      <c r="G210" s="14"/>
    </row>
    <row r="211" spans="1:8" ht="21" customHeight="1">
      <c r="D211" s="14" t="s">
        <v>206</v>
      </c>
      <c r="E211" s="16"/>
      <c r="F211" s="33"/>
      <c r="G211" s="14"/>
      <c r="H211" s="19">
        <f>SUM(F211)</f>
        <v>0</v>
      </c>
    </row>
    <row r="212" spans="1:8" ht="21" customHeight="1">
      <c r="A212" s="14" t="s">
        <v>207</v>
      </c>
      <c r="B212" s="14"/>
      <c r="C212" s="14"/>
      <c r="D212" s="14"/>
      <c r="E212" s="16" t="s">
        <v>8</v>
      </c>
      <c r="F212" s="13">
        <v>25000</v>
      </c>
      <c r="G212" s="14" t="s">
        <v>9</v>
      </c>
    </row>
    <row r="213" spans="1:8" ht="21" customHeight="1">
      <c r="A213" s="15" t="s">
        <v>208</v>
      </c>
      <c r="D213" s="14"/>
      <c r="E213" s="16"/>
      <c r="F213" s="13"/>
      <c r="G213" s="14"/>
    </row>
    <row r="214" spans="1:8" ht="21" customHeight="1">
      <c r="A214" s="15" t="s">
        <v>209</v>
      </c>
      <c r="D214" s="14"/>
      <c r="E214" s="16"/>
      <c r="F214" s="13"/>
      <c r="G214" s="14"/>
    </row>
    <row r="215" spans="1:8" ht="21" customHeight="1">
      <c r="A215" s="15" t="s">
        <v>210</v>
      </c>
      <c r="D215" s="14"/>
      <c r="E215" s="16"/>
      <c r="F215" s="13"/>
      <c r="G215" s="14"/>
    </row>
    <row r="216" spans="1:8" ht="21" customHeight="1">
      <c r="B216" s="15" t="s">
        <v>193</v>
      </c>
      <c r="D216" s="14"/>
      <c r="E216" s="16"/>
      <c r="F216" s="13"/>
      <c r="G216" s="14"/>
    </row>
    <row r="217" spans="1:8" ht="21" customHeight="1">
      <c r="B217" s="15" t="s">
        <v>194</v>
      </c>
      <c r="D217" s="14"/>
      <c r="E217" s="16"/>
      <c r="F217" s="13"/>
      <c r="G217" s="14"/>
    </row>
    <row r="218" spans="1:8" ht="21" customHeight="1">
      <c r="D218" s="14" t="s">
        <v>211</v>
      </c>
      <c r="E218" s="16"/>
      <c r="F218" s="13"/>
      <c r="G218" s="14"/>
    </row>
    <row r="219" spans="1:8" ht="21" customHeight="1">
      <c r="D219" s="14"/>
      <c r="E219" s="16" t="s">
        <v>8</v>
      </c>
      <c r="F219" s="13">
        <v>70000</v>
      </c>
      <c r="G219" s="14" t="s">
        <v>9</v>
      </c>
    </row>
    <row r="220" spans="1:8" ht="21" customHeight="1">
      <c r="A220" s="15" t="s">
        <v>212</v>
      </c>
      <c r="D220" s="14"/>
      <c r="E220" s="16"/>
      <c r="F220" s="13"/>
      <c r="G220" s="14"/>
    </row>
    <row r="221" spans="1:8" ht="21" customHeight="1">
      <c r="A221" s="15" t="s">
        <v>213</v>
      </c>
      <c r="D221" s="14"/>
      <c r="E221" s="16"/>
      <c r="F221" s="13"/>
      <c r="G221" s="14"/>
    </row>
    <row r="222" spans="1:8" ht="21" customHeight="1">
      <c r="A222" s="15" t="s">
        <v>181</v>
      </c>
      <c r="D222" s="14"/>
      <c r="E222" s="16"/>
      <c r="F222" s="13"/>
      <c r="G222" s="14"/>
    </row>
    <row r="223" spans="1:8" ht="21" customHeight="1">
      <c r="B223" s="15" t="s">
        <v>193</v>
      </c>
      <c r="D223" s="14"/>
      <c r="E223" s="16"/>
      <c r="F223" s="13"/>
      <c r="G223" s="14"/>
    </row>
    <row r="224" spans="1:8" ht="21" customHeight="1">
      <c r="B224" s="15" t="s">
        <v>194</v>
      </c>
      <c r="D224" s="14"/>
      <c r="E224" s="16"/>
      <c r="F224" s="13"/>
      <c r="G224" s="14"/>
    </row>
    <row r="225" spans="1:8" ht="21" customHeight="1">
      <c r="D225" s="14" t="s">
        <v>214</v>
      </c>
      <c r="E225" s="16" t="s">
        <v>8</v>
      </c>
      <c r="F225" s="13">
        <v>175000</v>
      </c>
      <c r="G225" s="14" t="s">
        <v>9</v>
      </c>
    </row>
    <row r="226" spans="1:8" ht="21" customHeight="1">
      <c r="A226" s="15" t="s">
        <v>215</v>
      </c>
      <c r="D226" s="14"/>
      <c r="E226" s="16"/>
      <c r="F226" s="13"/>
      <c r="G226" s="14"/>
    </row>
    <row r="227" spans="1:8" ht="21" customHeight="1">
      <c r="A227" s="15" t="s">
        <v>213</v>
      </c>
      <c r="D227" s="14"/>
      <c r="E227" s="16"/>
      <c r="F227" s="13"/>
      <c r="G227" s="14"/>
    </row>
    <row r="228" spans="1:8" ht="21" customHeight="1">
      <c r="A228" s="15" t="s">
        <v>181</v>
      </c>
      <c r="D228" s="14"/>
      <c r="E228" s="16"/>
      <c r="F228" s="13"/>
      <c r="G228" s="14"/>
    </row>
    <row r="229" spans="1:8" ht="21" customHeight="1">
      <c r="B229" s="15" t="s">
        <v>193</v>
      </c>
      <c r="D229" s="14"/>
      <c r="E229" s="16"/>
      <c r="F229" s="13"/>
      <c r="G229" s="14"/>
    </row>
    <row r="230" spans="1:8" ht="21" customHeight="1">
      <c r="B230" s="15" t="s">
        <v>194</v>
      </c>
      <c r="D230" s="14"/>
      <c r="E230" s="16"/>
      <c r="F230" s="13"/>
      <c r="G230" s="14"/>
    </row>
    <row r="231" spans="1:8" ht="21" customHeight="1">
      <c r="D231" s="14" t="s">
        <v>216</v>
      </c>
      <c r="E231" s="16" t="s">
        <v>8</v>
      </c>
      <c r="F231" s="13">
        <v>35000</v>
      </c>
      <c r="G231" s="14" t="s">
        <v>106</v>
      </c>
      <c r="H231" s="19">
        <f>SUM(F231)</f>
        <v>35000</v>
      </c>
    </row>
    <row r="232" spans="1:8" ht="21" customHeight="1">
      <c r="A232" s="15" t="s">
        <v>217</v>
      </c>
      <c r="E232" s="17"/>
    </row>
    <row r="233" spans="1:8" ht="21" customHeight="1">
      <c r="A233" s="15" t="s">
        <v>218</v>
      </c>
      <c r="E233" s="17"/>
    </row>
    <row r="234" spans="1:8" ht="21" customHeight="1">
      <c r="A234" s="15" t="s">
        <v>219</v>
      </c>
      <c r="E234" s="17"/>
    </row>
    <row r="235" spans="1:8" ht="21" customHeight="1">
      <c r="B235" s="15" t="s">
        <v>220</v>
      </c>
      <c r="E235" s="17"/>
    </row>
    <row r="236" spans="1:8" ht="21" customHeight="1">
      <c r="B236" s="15" t="s">
        <v>221</v>
      </c>
      <c r="E236" s="17"/>
    </row>
    <row r="237" spans="1:8" ht="21" customHeight="1">
      <c r="D237" s="31" t="s">
        <v>222</v>
      </c>
      <c r="E237" s="16"/>
      <c r="F237" s="13">
        <v>10000</v>
      </c>
      <c r="G237" s="14" t="s">
        <v>106</v>
      </c>
      <c r="H237" s="19">
        <f>SUM(F237)</f>
        <v>10000</v>
      </c>
    </row>
    <row r="238" spans="1:8" ht="21" customHeight="1">
      <c r="A238" s="15" t="s">
        <v>223</v>
      </c>
      <c r="E238" s="17"/>
    </row>
    <row r="239" spans="1:8" ht="21" customHeight="1">
      <c r="A239" s="15" t="s">
        <v>224</v>
      </c>
      <c r="E239" s="17"/>
    </row>
    <row r="240" spans="1:8" ht="21" customHeight="1">
      <c r="A240" s="15" t="s">
        <v>225</v>
      </c>
      <c r="E240" s="17"/>
    </row>
    <row r="241" spans="1:8" ht="21" customHeight="1">
      <c r="B241" s="15" t="s">
        <v>226</v>
      </c>
      <c r="E241" s="17"/>
    </row>
    <row r="242" spans="1:8" ht="21" customHeight="1">
      <c r="B242" s="15" t="s">
        <v>227</v>
      </c>
      <c r="E242" s="17"/>
    </row>
    <row r="243" spans="1:8" ht="21" customHeight="1">
      <c r="D243" s="14" t="s">
        <v>228</v>
      </c>
      <c r="E243" s="16"/>
      <c r="F243" s="13"/>
      <c r="G243" s="14"/>
    </row>
    <row r="244" spans="1:8" ht="21" customHeight="1">
      <c r="D244" s="14"/>
      <c r="E244" s="16" t="s">
        <v>8</v>
      </c>
      <c r="F244" s="13">
        <v>50000</v>
      </c>
      <c r="G244" s="14" t="s">
        <v>106</v>
      </c>
      <c r="H244" s="19">
        <f>SUM(F244)</f>
        <v>50000</v>
      </c>
    </row>
    <row r="245" spans="1:8" ht="21" customHeight="1">
      <c r="A245" s="15" t="s">
        <v>229</v>
      </c>
      <c r="E245" s="17"/>
    </row>
    <row r="246" spans="1:8" ht="21" customHeight="1">
      <c r="A246" s="15" t="s">
        <v>230</v>
      </c>
      <c r="E246" s="17"/>
    </row>
    <row r="247" spans="1:8" ht="21" customHeight="1">
      <c r="B247" s="15" t="s">
        <v>226</v>
      </c>
      <c r="E247" s="17"/>
    </row>
    <row r="248" spans="1:8" ht="21" customHeight="1">
      <c r="B248" s="15" t="s">
        <v>227</v>
      </c>
      <c r="E248" s="17"/>
    </row>
    <row r="249" spans="1:8" ht="21" customHeight="1">
      <c r="E249" s="17"/>
    </row>
    <row r="250" spans="1:8" ht="21" customHeight="1">
      <c r="E250" s="17"/>
    </row>
    <row r="251" spans="1:8" ht="21" customHeight="1">
      <c r="E251" s="17"/>
    </row>
    <row r="252" spans="1:8" ht="21" customHeight="1">
      <c r="E252" s="17"/>
    </row>
    <row r="253" spans="1:8" ht="21" customHeight="1">
      <c r="E253" s="17"/>
    </row>
    <row r="254" spans="1:8" ht="21" customHeight="1">
      <c r="D254" s="14" t="s">
        <v>231</v>
      </c>
      <c r="E254" s="16"/>
      <c r="F254" s="13"/>
      <c r="G254" s="14"/>
    </row>
    <row r="255" spans="1:8" ht="21" customHeight="1">
      <c r="D255" s="14"/>
      <c r="E255" s="16" t="s">
        <v>8</v>
      </c>
      <c r="F255" s="13">
        <v>40000</v>
      </c>
      <c r="G255" s="14" t="s">
        <v>106</v>
      </c>
      <c r="H255" s="19">
        <f>SUM(F255)</f>
        <v>40000</v>
      </c>
    </row>
    <row r="256" spans="1:8" ht="21" customHeight="1">
      <c r="A256" s="15" t="s">
        <v>232</v>
      </c>
      <c r="E256" s="17"/>
    </row>
    <row r="257" spans="1:8" ht="21" customHeight="1">
      <c r="A257" s="15" t="s">
        <v>233</v>
      </c>
      <c r="E257" s="17"/>
    </row>
    <row r="258" spans="1:8" ht="21" customHeight="1">
      <c r="A258" s="15" t="s">
        <v>234</v>
      </c>
      <c r="E258" s="17"/>
    </row>
    <row r="259" spans="1:8" ht="21" customHeight="1">
      <c r="A259" s="15" t="s">
        <v>235</v>
      </c>
      <c r="E259" s="17"/>
    </row>
    <row r="260" spans="1:8" ht="21" customHeight="1">
      <c r="B260" s="15" t="s">
        <v>226</v>
      </c>
      <c r="E260" s="17"/>
    </row>
    <row r="261" spans="1:8" ht="21" customHeight="1">
      <c r="B261" s="15" t="s">
        <v>227</v>
      </c>
      <c r="E261" s="17"/>
    </row>
    <row r="262" spans="1:8" ht="21" customHeight="1">
      <c r="D262" s="14" t="s">
        <v>236</v>
      </c>
      <c r="E262" s="16" t="s">
        <v>8</v>
      </c>
      <c r="F262" s="13">
        <v>60000</v>
      </c>
      <c r="G262" s="14" t="s">
        <v>106</v>
      </c>
      <c r="H262" s="19">
        <f>SUM(F262)</f>
        <v>60000</v>
      </c>
    </row>
    <row r="263" spans="1:8" ht="21" customHeight="1">
      <c r="A263" s="15" t="s">
        <v>237</v>
      </c>
      <c r="E263" s="17"/>
    </row>
    <row r="264" spans="1:8" ht="21" customHeight="1">
      <c r="A264" s="15" t="s">
        <v>238</v>
      </c>
      <c r="E264" s="17"/>
    </row>
    <row r="265" spans="1:8" ht="21" customHeight="1">
      <c r="B265" s="15" t="s">
        <v>239</v>
      </c>
      <c r="E265" s="17"/>
    </row>
    <row r="266" spans="1:8" ht="21" customHeight="1">
      <c r="B266" s="15" t="s">
        <v>240</v>
      </c>
      <c r="E266" s="17"/>
    </row>
    <row r="267" spans="1:8" ht="21" customHeight="1">
      <c r="D267" s="14" t="s">
        <v>241</v>
      </c>
      <c r="E267" s="16"/>
      <c r="F267" s="13"/>
      <c r="G267" s="14"/>
    </row>
    <row r="268" spans="1:8" ht="21" customHeight="1">
      <c r="D268" s="14"/>
      <c r="E268" s="16" t="s">
        <v>8</v>
      </c>
      <c r="F268" s="13">
        <v>500000</v>
      </c>
      <c r="G268" s="14" t="s">
        <v>106</v>
      </c>
      <c r="H268" s="19">
        <f>SUM(F268)</f>
        <v>500000</v>
      </c>
    </row>
    <row r="269" spans="1:8" ht="21" customHeight="1">
      <c r="A269" s="15" t="s">
        <v>242</v>
      </c>
      <c r="E269" s="17"/>
    </row>
    <row r="270" spans="1:8" ht="21" customHeight="1">
      <c r="A270" s="15" t="s">
        <v>243</v>
      </c>
      <c r="E270" s="17"/>
    </row>
    <row r="271" spans="1:8" ht="21" customHeight="1">
      <c r="B271" s="15" t="s">
        <v>244</v>
      </c>
      <c r="E271" s="17"/>
    </row>
    <row r="272" spans="1:8" ht="21" customHeight="1">
      <c r="B272" s="15" t="s">
        <v>245</v>
      </c>
      <c r="E272" s="17"/>
    </row>
    <row r="273" spans="1:8" ht="21" customHeight="1">
      <c r="D273" s="14" t="s">
        <v>246</v>
      </c>
      <c r="E273" s="16" t="s">
        <v>8</v>
      </c>
      <c r="F273" s="13">
        <v>20000</v>
      </c>
      <c r="G273" s="14" t="s">
        <v>106</v>
      </c>
      <c r="H273" s="19">
        <f>SUM(F273)</f>
        <v>20000</v>
      </c>
    </row>
    <row r="274" spans="1:8" ht="21" customHeight="1">
      <c r="A274" s="15" t="s">
        <v>247</v>
      </c>
      <c r="E274" s="17"/>
    </row>
    <row r="275" spans="1:8" ht="21" customHeight="1">
      <c r="A275" s="15" t="s">
        <v>30</v>
      </c>
      <c r="B275" s="15" t="s">
        <v>248</v>
      </c>
      <c r="E275" s="17"/>
    </row>
    <row r="276" spans="1:8" ht="21" customHeight="1">
      <c r="B276" s="15" t="s">
        <v>245</v>
      </c>
      <c r="E276" s="17"/>
    </row>
    <row r="277" spans="1:8" ht="21" customHeight="1">
      <c r="D277" s="14" t="s">
        <v>249</v>
      </c>
      <c r="E277" s="16" t="s">
        <v>8</v>
      </c>
      <c r="F277" s="13">
        <v>60000</v>
      </c>
      <c r="G277" s="14" t="s">
        <v>106</v>
      </c>
      <c r="H277" s="19">
        <f>SUM(F277)</f>
        <v>60000</v>
      </c>
    </row>
    <row r="278" spans="1:8" ht="21" customHeight="1">
      <c r="A278" s="15" t="s">
        <v>250</v>
      </c>
      <c r="E278" s="17"/>
    </row>
    <row r="279" spans="1:8" ht="21" customHeight="1">
      <c r="A279" s="15" t="s">
        <v>251</v>
      </c>
      <c r="E279" s="17"/>
    </row>
    <row r="280" spans="1:8" ht="21" customHeight="1">
      <c r="B280" s="15" t="s">
        <v>252</v>
      </c>
      <c r="E280" s="17"/>
    </row>
    <row r="281" spans="1:8" ht="21" customHeight="1">
      <c r="B281" s="15" t="s">
        <v>245</v>
      </c>
      <c r="E281" s="17"/>
    </row>
    <row r="282" spans="1:8" ht="21" customHeight="1">
      <c r="D282" s="14" t="s">
        <v>253</v>
      </c>
      <c r="E282" s="16" t="s">
        <v>8</v>
      </c>
      <c r="F282" s="13">
        <v>40000</v>
      </c>
      <c r="G282" s="14" t="s">
        <v>106</v>
      </c>
      <c r="H282" s="19">
        <f>SUM(F282)</f>
        <v>40000</v>
      </c>
    </row>
    <row r="283" spans="1:8" ht="21" customHeight="1">
      <c r="A283" s="15" t="s">
        <v>254</v>
      </c>
      <c r="E283" s="17"/>
    </row>
    <row r="284" spans="1:8" ht="21" customHeight="1">
      <c r="A284" s="15" t="s">
        <v>255</v>
      </c>
      <c r="E284" s="17"/>
    </row>
    <row r="285" spans="1:8" ht="21" customHeight="1">
      <c r="B285" s="15" t="s">
        <v>252</v>
      </c>
      <c r="E285" s="17"/>
    </row>
    <row r="286" spans="1:8" ht="21" customHeight="1">
      <c r="B286" s="15" t="s">
        <v>245</v>
      </c>
      <c r="E286" s="17"/>
    </row>
    <row r="287" spans="1:8" ht="21" customHeight="1">
      <c r="E287" s="17"/>
    </row>
    <row r="288" spans="1:8" ht="21" customHeight="1">
      <c r="E288" s="17"/>
    </row>
    <row r="289" spans="1:8" ht="21" customHeight="1">
      <c r="E289" s="17"/>
    </row>
    <row r="290" spans="1:8" ht="21" customHeight="1">
      <c r="D290" s="14" t="s">
        <v>256</v>
      </c>
      <c r="E290" s="16" t="s">
        <v>8</v>
      </c>
      <c r="F290" s="13">
        <v>20000</v>
      </c>
      <c r="G290" s="14" t="s">
        <v>106</v>
      </c>
      <c r="H290" s="19">
        <f>SUM(F290)</f>
        <v>20000</v>
      </c>
    </row>
    <row r="291" spans="1:8" ht="21" customHeight="1">
      <c r="A291" s="15" t="s">
        <v>257</v>
      </c>
      <c r="D291" s="14"/>
      <c r="E291" s="16"/>
      <c r="F291" s="13"/>
      <c r="G291" s="14"/>
    </row>
    <row r="292" spans="1:8" ht="21" customHeight="1">
      <c r="A292" s="15" t="s">
        <v>258</v>
      </c>
      <c r="E292" s="17"/>
    </row>
    <row r="293" spans="1:8" ht="21" customHeight="1">
      <c r="B293" s="15" t="s">
        <v>259</v>
      </c>
      <c r="E293" s="17"/>
    </row>
    <row r="294" spans="1:8" ht="21" customHeight="1">
      <c r="B294" s="15" t="s">
        <v>245</v>
      </c>
      <c r="E294" s="17"/>
    </row>
    <row r="295" spans="1:8" ht="21" customHeight="1">
      <c r="D295" s="14" t="s">
        <v>260</v>
      </c>
      <c r="E295" s="16"/>
      <c r="F295" s="13"/>
      <c r="G295" s="14"/>
    </row>
    <row r="296" spans="1:8" ht="21" customHeight="1">
      <c r="A296" s="14"/>
      <c r="D296" s="14"/>
      <c r="E296" s="16" t="s">
        <v>8</v>
      </c>
      <c r="F296" s="13">
        <v>50000</v>
      </c>
      <c r="G296" s="14" t="s">
        <v>106</v>
      </c>
      <c r="H296" s="19">
        <f>SUM(F296)</f>
        <v>50000</v>
      </c>
    </row>
    <row r="297" spans="1:8" ht="21" customHeight="1">
      <c r="A297" s="15" t="s">
        <v>261</v>
      </c>
      <c r="E297" s="17"/>
    </row>
    <row r="298" spans="1:8" ht="21" customHeight="1">
      <c r="A298" s="15" t="s">
        <v>262</v>
      </c>
      <c r="E298" s="17"/>
    </row>
    <row r="299" spans="1:8" ht="21" customHeight="1">
      <c r="B299" s="15" t="s">
        <v>263</v>
      </c>
      <c r="E299" s="17"/>
    </row>
    <row r="300" spans="1:8" ht="21" customHeight="1">
      <c r="B300" s="15" t="s">
        <v>245</v>
      </c>
      <c r="E300" s="17"/>
    </row>
    <row r="301" spans="1:8" s="14" customFormat="1" ht="21" customHeight="1">
      <c r="D301" s="14" t="s">
        <v>264</v>
      </c>
      <c r="E301" s="16"/>
      <c r="F301" s="13"/>
      <c r="H301" s="13"/>
    </row>
    <row r="302" spans="1:8" s="14" customFormat="1" ht="21" customHeight="1">
      <c r="E302" s="16" t="s">
        <v>8</v>
      </c>
      <c r="F302" s="13">
        <v>30000</v>
      </c>
      <c r="G302" s="14" t="s">
        <v>9</v>
      </c>
      <c r="H302" s="13"/>
    </row>
    <row r="303" spans="1:8" ht="21" customHeight="1">
      <c r="A303" s="15" t="s">
        <v>265</v>
      </c>
      <c r="E303" s="17"/>
    </row>
    <row r="304" spans="1:8" ht="21" customHeight="1">
      <c r="A304" s="15" t="s">
        <v>266</v>
      </c>
      <c r="E304" s="17"/>
    </row>
    <row r="305" spans="1:8" ht="21" customHeight="1">
      <c r="B305" s="15" t="s">
        <v>267</v>
      </c>
      <c r="E305" s="17"/>
    </row>
    <row r="306" spans="1:8" ht="21" customHeight="1">
      <c r="B306" s="15" t="s">
        <v>245</v>
      </c>
      <c r="E306" s="17"/>
    </row>
    <row r="307" spans="1:8" ht="21" customHeight="1">
      <c r="D307" s="14" t="s">
        <v>268</v>
      </c>
      <c r="E307" s="16" t="s">
        <v>8</v>
      </c>
      <c r="F307" s="13">
        <v>20000</v>
      </c>
      <c r="G307" s="14" t="s">
        <v>106</v>
      </c>
      <c r="H307" s="19">
        <f>SUM(F307)</f>
        <v>20000</v>
      </c>
    </row>
    <row r="308" spans="1:8" ht="21" customHeight="1">
      <c r="A308" s="15" t="s">
        <v>269</v>
      </c>
      <c r="E308" s="17"/>
    </row>
    <row r="309" spans="1:8" ht="21" customHeight="1">
      <c r="B309" s="15" t="s">
        <v>270</v>
      </c>
      <c r="E309" s="17"/>
    </row>
    <row r="310" spans="1:8" ht="21" customHeight="1">
      <c r="B310" s="15" t="s">
        <v>271</v>
      </c>
      <c r="E310" s="17"/>
    </row>
    <row r="311" spans="1:8" ht="21" customHeight="1">
      <c r="D311" s="14" t="s">
        <v>272</v>
      </c>
      <c r="E311" s="16"/>
      <c r="F311" s="13"/>
      <c r="G311" s="14"/>
    </row>
    <row r="312" spans="1:8" ht="21" customHeight="1">
      <c r="D312" s="14"/>
      <c r="E312" s="16" t="s">
        <v>8</v>
      </c>
      <c r="F312" s="13">
        <v>30000</v>
      </c>
      <c r="G312" s="14" t="s">
        <v>106</v>
      </c>
      <c r="H312" s="19">
        <f>SUM(F312)</f>
        <v>30000</v>
      </c>
    </row>
    <row r="313" spans="1:8" ht="21" customHeight="1">
      <c r="A313" s="15" t="s">
        <v>273</v>
      </c>
      <c r="E313" s="17"/>
    </row>
    <row r="314" spans="1:8" ht="21" customHeight="1">
      <c r="A314" s="15" t="s">
        <v>274</v>
      </c>
      <c r="E314" s="17"/>
    </row>
    <row r="315" spans="1:8" ht="21" customHeight="1">
      <c r="A315" s="15" t="s">
        <v>275</v>
      </c>
      <c r="E315" s="17"/>
    </row>
    <row r="316" spans="1:8" ht="21" customHeight="1">
      <c r="B316" s="15" t="s">
        <v>276</v>
      </c>
      <c r="E316" s="17"/>
    </row>
    <row r="317" spans="1:8" ht="21" customHeight="1">
      <c r="D317" s="14" t="s">
        <v>277</v>
      </c>
      <c r="E317" s="16"/>
      <c r="F317" s="13"/>
      <c r="G317" s="14"/>
    </row>
    <row r="318" spans="1:8" ht="21" customHeight="1">
      <c r="D318" s="14"/>
      <c r="E318" s="16" t="s">
        <v>8</v>
      </c>
      <c r="F318" s="13">
        <v>70000</v>
      </c>
      <c r="G318" s="14" t="s">
        <v>106</v>
      </c>
      <c r="H318" s="19">
        <f>SUM(F318)</f>
        <v>70000</v>
      </c>
    </row>
    <row r="319" spans="1:8" ht="21" customHeight="1">
      <c r="A319" s="15" t="s">
        <v>278</v>
      </c>
      <c r="E319" s="17"/>
    </row>
    <row r="320" spans="1:8" ht="21" customHeight="1">
      <c r="A320" s="15" t="s">
        <v>279</v>
      </c>
      <c r="E320" s="17"/>
    </row>
    <row r="321" spans="1:8" ht="21" customHeight="1">
      <c r="A321" s="15" t="s">
        <v>280</v>
      </c>
      <c r="E321" s="17"/>
    </row>
    <row r="322" spans="1:8" ht="21" customHeight="1">
      <c r="B322" s="15" t="s">
        <v>281</v>
      </c>
      <c r="E322" s="17"/>
    </row>
    <row r="323" spans="1:8" ht="21" customHeight="1">
      <c r="E323" s="17"/>
    </row>
    <row r="324" spans="1:8" ht="21" customHeight="1">
      <c r="E324" s="17"/>
    </row>
    <row r="325" spans="1:8" ht="21" customHeight="1">
      <c r="E325" s="17"/>
    </row>
    <row r="326" spans="1:8" s="14" customFormat="1" ht="21" customHeight="1">
      <c r="D326" s="14" t="s">
        <v>282</v>
      </c>
      <c r="E326" s="16"/>
      <c r="F326" s="13"/>
      <c r="H326" s="13"/>
    </row>
    <row r="327" spans="1:8" s="14" customFormat="1" ht="21" customHeight="1">
      <c r="E327" s="16" t="s">
        <v>8</v>
      </c>
      <c r="F327" s="13">
        <v>30000</v>
      </c>
      <c r="G327" s="14" t="s">
        <v>9</v>
      </c>
      <c r="H327" s="13"/>
    </row>
    <row r="328" spans="1:8" ht="21" customHeight="1">
      <c r="A328" s="15" t="s">
        <v>283</v>
      </c>
      <c r="E328" s="17"/>
    </row>
    <row r="329" spans="1:8" ht="21" customHeight="1">
      <c r="A329" s="15" t="s">
        <v>284</v>
      </c>
      <c r="E329" s="17"/>
    </row>
    <row r="330" spans="1:8" ht="21" customHeight="1">
      <c r="A330" s="15" t="s">
        <v>285</v>
      </c>
      <c r="E330" s="17"/>
    </row>
    <row r="331" spans="1:8" ht="21" customHeight="1">
      <c r="B331" s="15" t="s">
        <v>281</v>
      </c>
      <c r="E331" s="17"/>
    </row>
    <row r="332" spans="1:8" ht="21" customHeight="1">
      <c r="E332" s="17"/>
    </row>
    <row r="333" spans="1:8" ht="21" customHeight="1">
      <c r="B333" s="14" t="s">
        <v>286</v>
      </c>
      <c r="C333" s="14"/>
      <c r="D333" s="14"/>
      <c r="E333" s="16"/>
      <c r="F333" s="13"/>
      <c r="G333" s="14"/>
    </row>
    <row r="334" spans="1:8" ht="21" customHeight="1">
      <c r="E334" s="16" t="s">
        <v>8</v>
      </c>
      <c r="F334" s="13">
        <f>SUM(F335+F339+F347+F351+F363)</f>
        <v>555160</v>
      </c>
      <c r="G334" s="14" t="s">
        <v>106</v>
      </c>
    </row>
    <row r="335" spans="1:8" ht="21" customHeight="1">
      <c r="D335" s="14" t="s">
        <v>287</v>
      </c>
      <c r="E335" s="16" t="s">
        <v>8</v>
      </c>
      <c r="F335" s="13">
        <v>20000</v>
      </c>
      <c r="G335" s="14" t="s">
        <v>106</v>
      </c>
    </row>
    <row r="336" spans="1:8" ht="21" customHeight="1">
      <c r="A336" s="15" t="s">
        <v>288</v>
      </c>
      <c r="E336" s="16"/>
      <c r="F336" s="13"/>
      <c r="G336" s="14"/>
    </row>
    <row r="337" spans="1:7" ht="21" customHeight="1">
      <c r="A337" s="15" t="s">
        <v>289</v>
      </c>
      <c r="E337" s="16"/>
      <c r="F337" s="13"/>
      <c r="G337" s="14"/>
    </row>
    <row r="338" spans="1:7" ht="21" customHeight="1">
      <c r="B338" s="15" t="s">
        <v>147</v>
      </c>
      <c r="E338" s="16"/>
      <c r="F338" s="13"/>
      <c r="G338" s="14"/>
    </row>
    <row r="339" spans="1:7" ht="21" customHeight="1">
      <c r="D339" s="14" t="s">
        <v>290</v>
      </c>
      <c r="E339" s="16" t="s">
        <v>8</v>
      </c>
      <c r="F339" s="13">
        <v>151800</v>
      </c>
      <c r="G339" s="14" t="s">
        <v>106</v>
      </c>
    </row>
    <row r="340" spans="1:7" ht="21" customHeight="1">
      <c r="A340" s="15" t="s">
        <v>291</v>
      </c>
    </row>
    <row r="341" spans="1:7" ht="21" customHeight="1">
      <c r="A341" s="15" t="s">
        <v>292</v>
      </c>
    </row>
    <row r="342" spans="1:7" ht="21" customHeight="1">
      <c r="A342" s="15" t="s">
        <v>293</v>
      </c>
    </row>
    <row r="343" spans="1:7" ht="21" customHeight="1">
      <c r="A343" s="15" t="s">
        <v>294</v>
      </c>
    </row>
    <row r="344" spans="1:7" ht="21" customHeight="1">
      <c r="A344" s="15" t="s">
        <v>295</v>
      </c>
    </row>
    <row r="345" spans="1:7" ht="21" customHeight="1">
      <c r="A345" s="15" t="s">
        <v>296</v>
      </c>
    </row>
    <row r="346" spans="1:7" ht="21" customHeight="1">
      <c r="B346" s="15" t="s">
        <v>147</v>
      </c>
    </row>
    <row r="347" spans="1:7" ht="21" customHeight="1">
      <c r="D347" s="14" t="s">
        <v>297</v>
      </c>
      <c r="E347" s="16" t="s">
        <v>8</v>
      </c>
      <c r="F347" s="13">
        <v>3000</v>
      </c>
      <c r="G347" s="14" t="s">
        <v>106</v>
      </c>
    </row>
    <row r="348" spans="1:7" ht="21" customHeight="1">
      <c r="A348" s="15" t="s">
        <v>298</v>
      </c>
      <c r="E348" s="17"/>
    </row>
    <row r="349" spans="1:7" ht="21" customHeight="1">
      <c r="A349" s="15" t="s">
        <v>299</v>
      </c>
      <c r="E349" s="17"/>
    </row>
    <row r="350" spans="1:7" ht="21" customHeight="1">
      <c r="B350" s="15" t="s">
        <v>147</v>
      </c>
      <c r="E350" s="17"/>
    </row>
    <row r="351" spans="1:7" ht="21" customHeight="1">
      <c r="D351" s="14" t="s">
        <v>300</v>
      </c>
      <c r="E351" s="16"/>
      <c r="F351" s="13">
        <v>5000</v>
      </c>
      <c r="G351" s="14" t="s">
        <v>106</v>
      </c>
    </row>
    <row r="352" spans="1:7" ht="21" customHeight="1">
      <c r="A352" s="15" t="s">
        <v>301</v>
      </c>
      <c r="E352" s="17"/>
    </row>
    <row r="353" spans="1:7" ht="21" customHeight="1">
      <c r="A353" s="15" t="s">
        <v>302</v>
      </c>
      <c r="E353" s="17"/>
    </row>
    <row r="354" spans="1:7" ht="21" customHeight="1">
      <c r="B354" s="15" t="s">
        <v>147</v>
      </c>
      <c r="E354" s="17"/>
    </row>
    <row r="355" spans="1:7" ht="21" customHeight="1">
      <c r="E355" s="17"/>
    </row>
    <row r="356" spans="1:7" ht="21" customHeight="1">
      <c r="E356" s="17"/>
    </row>
    <row r="357" spans="1:7" ht="21" customHeight="1">
      <c r="E357" s="17"/>
    </row>
    <row r="358" spans="1:7" ht="21" customHeight="1">
      <c r="E358" s="17"/>
    </row>
    <row r="359" spans="1:7" ht="21" customHeight="1">
      <c r="E359" s="17"/>
    </row>
    <row r="360" spans="1:7" ht="21" customHeight="1">
      <c r="E360" s="17"/>
    </row>
    <row r="361" spans="1:7" ht="21" customHeight="1">
      <c r="E361" s="17"/>
    </row>
    <row r="362" spans="1:7" ht="21" customHeight="1">
      <c r="B362" s="14"/>
      <c r="D362" s="14" t="s">
        <v>303</v>
      </c>
      <c r="E362" s="16"/>
      <c r="F362" s="13"/>
      <c r="G362" s="14"/>
    </row>
    <row r="363" spans="1:7" ht="21" customHeight="1">
      <c r="B363" s="14"/>
      <c r="D363" s="14"/>
      <c r="E363" s="16" t="s">
        <v>8</v>
      </c>
      <c r="F363" s="13">
        <f>SUM(F364+F371)</f>
        <v>375360</v>
      </c>
      <c r="G363" s="14" t="s">
        <v>6</v>
      </c>
    </row>
    <row r="364" spans="1:7" ht="21" customHeight="1">
      <c r="D364" s="20" t="s">
        <v>304</v>
      </c>
      <c r="E364" s="16" t="s">
        <v>8</v>
      </c>
      <c r="F364" s="13">
        <v>360360</v>
      </c>
      <c r="G364" s="14" t="s">
        <v>9</v>
      </c>
    </row>
    <row r="365" spans="1:7" ht="21" customHeight="1">
      <c r="A365" s="15" t="s">
        <v>305</v>
      </c>
      <c r="E365" s="17"/>
    </row>
    <row r="366" spans="1:7" ht="21" customHeight="1">
      <c r="A366" s="15" t="s">
        <v>306</v>
      </c>
      <c r="E366" s="17"/>
    </row>
    <row r="367" spans="1:7" ht="21" customHeight="1">
      <c r="A367" s="15" t="s">
        <v>307</v>
      </c>
      <c r="E367" s="17"/>
    </row>
    <row r="368" spans="1:7" ht="21" customHeight="1">
      <c r="A368" s="15" t="s">
        <v>308</v>
      </c>
      <c r="E368" s="17"/>
    </row>
    <row r="369" spans="1:7" ht="21" customHeight="1">
      <c r="B369" s="15" t="s">
        <v>309</v>
      </c>
    </row>
    <row r="370" spans="1:7" ht="21" customHeight="1">
      <c r="B370" s="15" t="s">
        <v>310</v>
      </c>
    </row>
    <row r="371" spans="1:7" ht="21" customHeight="1">
      <c r="D371" s="34" t="s">
        <v>311</v>
      </c>
      <c r="E371" s="16"/>
      <c r="F371" s="13">
        <v>15000</v>
      </c>
      <c r="G371" s="14" t="s">
        <v>9</v>
      </c>
    </row>
    <row r="372" spans="1:7" ht="21" customHeight="1">
      <c r="A372" s="15" t="s">
        <v>312</v>
      </c>
      <c r="E372" s="17"/>
    </row>
    <row r="373" spans="1:7" ht="21" customHeight="1">
      <c r="A373" s="15" t="s">
        <v>313</v>
      </c>
      <c r="E373" s="17"/>
    </row>
    <row r="374" spans="1:7" ht="21" customHeight="1">
      <c r="B374" s="15" t="s">
        <v>309</v>
      </c>
    </row>
    <row r="375" spans="1:7" ht="21" customHeight="1">
      <c r="B375" s="15" t="s">
        <v>310</v>
      </c>
    </row>
    <row r="376" spans="1:7" ht="21" customHeight="1">
      <c r="E376" s="17"/>
    </row>
    <row r="377" spans="1:7" ht="21" customHeight="1">
      <c r="C377" s="14" t="s">
        <v>314</v>
      </c>
      <c r="E377" s="16" t="s">
        <v>8</v>
      </c>
      <c r="F377" s="13">
        <f>SUM(F378+F385+F388+F398+F403+F409+F413+F419+F424+F434+F439+F443+F448)</f>
        <v>1466680</v>
      </c>
      <c r="G377" s="14" t="s">
        <v>64</v>
      </c>
    </row>
    <row r="378" spans="1:7" ht="21" customHeight="1">
      <c r="D378" s="14" t="s">
        <v>315</v>
      </c>
      <c r="E378" s="16" t="s">
        <v>8</v>
      </c>
      <c r="F378" s="13">
        <v>150000</v>
      </c>
      <c r="G378" s="14" t="s">
        <v>106</v>
      </c>
    </row>
    <row r="379" spans="1:7" ht="21" customHeight="1">
      <c r="A379" s="15" t="s">
        <v>316</v>
      </c>
    </row>
    <row r="380" spans="1:7" ht="21" customHeight="1">
      <c r="A380" s="15" t="s">
        <v>317</v>
      </c>
    </row>
    <row r="381" spans="1:7" ht="21" customHeight="1">
      <c r="A381" s="15" t="s">
        <v>318</v>
      </c>
    </row>
    <row r="382" spans="1:7" ht="21" customHeight="1">
      <c r="A382" s="15" t="s">
        <v>319</v>
      </c>
    </row>
    <row r="383" spans="1:7" ht="21" customHeight="1">
      <c r="A383" s="15" t="s">
        <v>320</v>
      </c>
    </row>
    <row r="384" spans="1:7" ht="21" customHeight="1">
      <c r="B384" s="15" t="s">
        <v>321</v>
      </c>
    </row>
    <row r="385" spans="1:7" ht="21" customHeight="1">
      <c r="D385" s="14" t="s">
        <v>322</v>
      </c>
      <c r="E385" s="16" t="s">
        <v>8</v>
      </c>
      <c r="F385" s="13">
        <v>5000</v>
      </c>
      <c r="G385" s="14" t="s">
        <v>106</v>
      </c>
    </row>
    <row r="386" spans="1:7" ht="21" customHeight="1">
      <c r="A386" s="15" t="s">
        <v>323</v>
      </c>
    </row>
    <row r="387" spans="1:7" ht="21" customHeight="1">
      <c r="B387" s="15" t="s">
        <v>321</v>
      </c>
    </row>
    <row r="388" spans="1:7" ht="21" customHeight="1">
      <c r="D388" s="14" t="s">
        <v>324</v>
      </c>
      <c r="E388" s="16" t="s">
        <v>8</v>
      </c>
      <c r="F388" s="13">
        <v>30000</v>
      </c>
      <c r="G388" s="14" t="s">
        <v>106</v>
      </c>
    </row>
    <row r="389" spans="1:7" ht="21" customHeight="1">
      <c r="A389" s="15" t="s">
        <v>325</v>
      </c>
    </row>
    <row r="390" spans="1:7" ht="21" customHeight="1">
      <c r="A390" s="15" t="s">
        <v>326</v>
      </c>
    </row>
    <row r="391" spans="1:7" ht="21" customHeight="1">
      <c r="A391" s="15" t="s">
        <v>327</v>
      </c>
    </row>
    <row r="392" spans="1:7" ht="21" customHeight="1">
      <c r="A392" s="15" t="s">
        <v>328</v>
      </c>
    </row>
    <row r="393" spans="1:7" ht="21" customHeight="1">
      <c r="B393" s="15" t="s">
        <v>321</v>
      </c>
    </row>
    <row r="394" spans="1:7" ht="21" customHeight="1"/>
    <row r="395" spans="1:7" ht="21" customHeight="1"/>
    <row r="396" spans="1:7" ht="21" customHeight="1"/>
    <row r="397" spans="1:7" ht="21" customHeight="1"/>
    <row r="398" spans="1:7" ht="21" customHeight="1">
      <c r="D398" s="14" t="s">
        <v>329</v>
      </c>
      <c r="E398" s="16" t="s">
        <v>8</v>
      </c>
      <c r="F398" s="13">
        <v>30000</v>
      </c>
      <c r="G398" s="14" t="s">
        <v>106</v>
      </c>
    </row>
    <row r="399" spans="1:7" ht="21" customHeight="1">
      <c r="A399" s="15" t="s">
        <v>330</v>
      </c>
    </row>
    <row r="400" spans="1:7" ht="21" customHeight="1">
      <c r="A400" s="15" t="s">
        <v>331</v>
      </c>
    </row>
    <row r="401" spans="1:7" ht="21" customHeight="1">
      <c r="A401" s="15" t="s">
        <v>332</v>
      </c>
    </row>
    <row r="402" spans="1:7" ht="21" customHeight="1">
      <c r="B402" s="15" t="s">
        <v>321</v>
      </c>
    </row>
    <row r="403" spans="1:7" ht="21" customHeight="1">
      <c r="D403" s="14" t="s">
        <v>333</v>
      </c>
      <c r="E403" s="16" t="s">
        <v>8</v>
      </c>
      <c r="F403" s="13">
        <v>5000</v>
      </c>
      <c r="G403" s="14" t="s">
        <v>106</v>
      </c>
    </row>
    <row r="404" spans="1:7" ht="21" customHeight="1">
      <c r="A404" s="15" t="s">
        <v>334</v>
      </c>
    </row>
    <row r="405" spans="1:7" ht="21" customHeight="1">
      <c r="A405" s="15" t="s">
        <v>335</v>
      </c>
    </row>
    <row r="406" spans="1:7" ht="21" customHeight="1">
      <c r="A406" s="15" t="s">
        <v>336</v>
      </c>
    </row>
    <row r="407" spans="1:7" ht="21" customHeight="1">
      <c r="A407" s="15" t="s">
        <v>337</v>
      </c>
    </row>
    <row r="408" spans="1:7" ht="21" customHeight="1">
      <c r="B408" s="15" t="s">
        <v>321</v>
      </c>
    </row>
    <row r="409" spans="1:7" ht="21" customHeight="1">
      <c r="D409" s="14" t="s">
        <v>338</v>
      </c>
      <c r="E409" s="16" t="s">
        <v>8</v>
      </c>
      <c r="F409" s="13">
        <v>100000</v>
      </c>
      <c r="G409" s="14" t="s">
        <v>106</v>
      </c>
    </row>
    <row r="410" spans="1:7" ht="21" customHeight="1">
      <c r="A410" s="15" t="s">
        <v>339</v>
      </c>
    </row>
    <row r="411" spans="1:7" ht="21" customHeight="1">
      <c r="A411" s="15" t="s">
        <v>340</v>
      </c>
    </row>
    <row r="412" spans="1:7" ht="21" customHeight="1">
      <c r="B412" s="15" t="s">
        <v>321</v>
      </c>
    </row>
    <row r="413" spans="1:7" ht="21" customHeight="1">
      <c r="D413" s="14" t="s">
        <v>341</v>
      </c>
      <c r="E413" s="16" t="s">
        <v>8</v>
      </c>
      <c r="F413" s="13">
        <v>5000</v>
      </c>
      <c r="G413" s="14" t="s">
        <v>106</v>
      </c>
    </row>
    <row r="414" spans="1:7" ht="21" customHeight="1">
      <c r="A414" s="15" t="s">
        <v>342</v>
      </c>
    </row>
    <row r="415" spans="1:7" ht="21" customHeight="1">
      <c r="A415" s="15" t="s">
        <v>343</v>
      </c>
    </row>
    <row r="416" spans="1:7" ht="21" customHeight="1">
      <c r="A416" s="15" t="s">
        <v>344</v>
      </c>
    </row>
    <row r="417" spans="1:8" ht="21" customHeight="1">
      <c r="A417" s="15" t="s">
        <v>345</v>
      </c>
    </row>
    <row r="418" spans="1:8" ht="21" customHeight="1">
      <c r="B418" s="15" t="s">
        <v>321</v>
      </c>
    </row>
    <row r="419" spans="1:8" ht="21" customHeight="1">
      <c r="D419" s="14" t="s">
        <v>346</v>
      </c>
      <c r="E419" s="16" t="s">
        <v>8</v>
      </c>
      <c r="F419" s="13">
        <v>10000</v>
      </c>
      <c r="G419" s="14" t="s">
        <v>106</v>
      </c>
    </row>
    <row r="420" spans="1:8" ht="21" customHeight="1">
      <c r="A420" s="15" t="s">
        <v>347</v>
      </c>
    </row>
    <row r="421" spans="1:8" ht="21" customHeight="1">
      <c r="A421" s="15" t="s">
        <v>348</v>
      </c>
    </row>
    <row r="422" spans="1:8" ht="21" customHeight="1">
      <c r="C422" s="15" t="s">
        <v>349</v>
      </c>
    </row>
    <row r="423" spans="1:8" ht="21" customHeight="1">
      <c r="A423" s="15" t="s">
        <v>30</v>
      </c>
      <c r="C423" s="15" t="s">
        <v>350</v>
      </c>
    </row>
    <row r="424" spans="1:8" ht="21" customHeight="1">
      <c r="D424" s="14" t="s">
        <v>351</v>
      </c>
      <c r="E424" s="16" t="s">
        <v>8</v>
      </c>
      <c r="F424" s="13">
        <v>36000</v>
      </c>
      <c r="G424" s="14" t="s">
        <v>106</v>
      </c>
    </row>
    <row r="425" spans="1:8" ht="21" customHeight="1">
      <c r="A425" s="15" t="s">
        <v>352</v>
      </c>
      <c r="D425" s="14"/>
      <c r="E425" s="16"/>
      <c r="F425" s="13"/>
      <c r="G425" s="14"/>
    </row>
    <row r="426" spans="1:8" ht="21" customHeight="1">
      <c r="A426" s="15" t="s">
        <v>353</v>
      </c>
      <c r="D426" s="14"/>
      <c r="E426" s="16"/>
      <c r="F426" s="13"/>
      <c r="G426" s="14"/>
    </row>
    <row r="427" spans="1:8" ht="21" customHeight="1">
      <c r="A427" s="35" t="s">
        <v>354</v>
      </c>
      <c r="D427" s="14"/>
      <c r="E427" s="36">
        <v>6000</v>
      </c>
      <c r="F427" s="19" t="s">
        <v>9</v>
      </c>
      <c r="G427" s="14"/>
      <c r="H427" s="37">
        <f>SUM(E427)</f>
        <v>6000</v>
      </c>
    </row>
    <row r="428" spans="1:8" ht="21" customHeight="1">
      <c r="C428" s="15" t="s">
        <v>355</v>
      </c>
      <c r="D428" s="14"/>
      <c r="E428" s="16"/>
      <c r="F428" s="13"/>
      <c r="G428" s="14"/>
    </row>
    <row r="429" spans="1:8" ht="21" customHeight="1">
      <c r="C429" s="15" t="s">
        <v>356</v>
      </c>
      <c r="D429" s="14"/>
      <c r="E429" s="16"/>
      <c r="F429" s="13"/>
      <c r="G429" s="14"/>
    </row>
    <row r="430" spans="1:8" ht="21" customHeight="1">
      <c r="A430" s="15" t="s">
        <v>357</v>
      </c>
      <c r="D430" s="14"/>
      <c r="E430" s="16"/>
      <c r="F430" s="13"/>
      <c r="G430" s="14"/>
    </row>
    <row r="431" spans="1:8" ht="21" customHeight="1">
      <c r="A431" s="15" t="s">
        <v>358</v>
      </c>
      <c r="D431" s="14"/>
      <c r="E431" s="16"/>
      <c r="F431" s="13"/>
      <c r="G431" s="38"/>
    </row>
    <row r="432" spans="1:8" ht="21" customHeight="1">
      <c r="A432" s="15" t="s">
        <v>359</v>
      </c>
      <c r="D432" s="19">
        <v>30000</v>
      </c>
      <c r="E432" s="38" t="s">
        <v>9</v>
      </c>
      <c r="F432" s="13"/>
      <c r="G432" s="38"/>
      <c r="H432" s="19">
        <v>30000</v>
      </c>
    </row>
    <row r="433" spans="1:7" ht="21" customHeight="1">
      <c r="C433" s="15" t="s">
        <v>360</v>
      </c>
    </row>
    <row r="434" spans="1:7" ht="21" customHeight="1">
      <c r="D434" s="14" t="s">
        <v>361</v>
      </c>
      <c r="E434" s="16" t="s">
        <v>8</v>
      </c>
      <c r="F434" s="13">
        <v>50000</v>
      </c>
      <c r="G434" s="14" t="s">
        <v>106</v>
      </c>
    </row>
    <row r="435" spans="1:7" ht="21" customHeight="1">
      <c r="A435" s="15" t="s">
        <v>362</v>
      </c>
      <c r="D435" s="14"/>
      <c r="E435" s="16"/>
      <c r="F435" s="13"/>
      <c r="G435" s="14"/>
    </row>
    <row r="436" spans="1:7" ht="21" customHeight="1">
      <c r="A436" s="15" t="s">
        <v>363</v>
      </c>
      <c r="D436" s="14"/>
      <c r="E436" s="16"/>
      <c r="F436" s="13"/>
      <c r="G436" s="14"/>
    </row>
    <row r="437" spans="1:7" ht="21" customHeight="1">
      <c r="B437" s="15" t="s">
        <v>364</v>
      </c>
      <c r="E437" s="17"/>
    </row>
    <row r="438" spans="1:7" ht="21" customHeight="1">
      <c r="B438" s="15" t="s">
        <v>365</v>
      </c>
      <c r="E438" s="17"/>
    </row>
    <row r="439" spans="1:7" ht="21" customHeight="1">
      <c r="A439" s="15" t="s">
        <v>366</v>
      </c>
      <c r="D439" s="14" t="s">
        <v>367</v>
      </c>
      <c r="E439" s="16" t="s">
        <v>8</v>
      </c>
      <c r="F439" s="13">
        <v>80000</v>
      </c>
      <c r="G439" s="14" t="s">
        <v>106</v>
      </c>
    </row>
    <row r="440" spans="1:7" ht="21" customHeight="1">
      <c r="A440" s="15" t="s">
        <v>368</v>
      </c>
    </row>
    <row r="441" spans="1:7" ht="21" customHeight="1">
      <c r="A441" s="15" t="s">
        <v>369</v>
      </c>
    </row>
    <row r="442" spans="1:7" ht="21" customHeight="1">
      <c r="B442" s="15" t="s">
        <v>370</v>
      </c>
    </row>
    <row r="443" spans="1:7" ht="21" customHeight="1">
      <c r="D443" s="14" t="s">
        <v>371</v>
      </c>
      <c r="E443" s="16" t="s">
        <v>372</v>
      </c>
      <c r="F443" s="13">
        <v>30000</v>
      </c>
      <c r="G443" s="14" t="s">
        <v>9</v>
      </c>
    </row>
    <row r="444" spans="1:7" ht="21" customHeight="1">
      <c r="A444" s="15" t="s">
        <v>373</v>
      </c>
    </row>
    <row r="445" spans="1:7" ht="21" customHeight="1">
      <c r="A445" s="15" t="s">
        <v>374</v>
      </c>
    </row>
    <row r="446" spans="1:7" ht="21" customHeight="1">
      <c r="C446" s="15" t="s">
        <v>375</v>
      </c>
    </row>
    <row r="447" spans="1:7" ht="21" customHeight="1">
      <c r="C447" s="15" t="s">
        <v>356</v>
      </c>
    </row>
    <row r="448" spans="1:7" ht="21" customHeight="1">
      <c r="D448" s="14" t="s">
        <v>376</v>
      </c>
      <c r="E448" s="16" t="s">
        <v>8</v>
      </c>
      <c r="F448" s="13">
        <f>SUM(F449+F453)</f>
        <v>935680</v>
      </c>
      <c r="G448" s="31" t="s">
        <v>377</v>
      </c>
    </row>
    <row r="449" spans="1:8" ht="21" customHeight="1">
      <c r="D449" s="15" t="s">
        <v>378</v>
      </c>
      <c r="E449" s="17" t="s">
        <v>372</v>
      </c>
      <c r="F449" s="19">
        <v>10000</v>
      </c>
      <c r="G449" s="15" t="s">
        <v>106</v>
      </c>
    </row>
    <row r="450" spans="1:8" ht="21" customHeight="1">
      <c r="A450" s="15" t="s">
        <v>379</v>
      </c>
    </row>
    <row r="451" spans="1:8" ht="21" customHeight="1">
      <c r="A451" s="15" t="s">
        <v>380</v>
      </c>
    </row>
    <row r="452" spans="1:8" ht="21" customHeight="1">
      <c r="B452" s="15" t="s">
        <v>321</v>
      </c>
    </row>
    <row r="453" spans="1:8" ht="21" customHeight="1">
      <c r="D453" s="15" t="s">
        <v>381</v>
      </c>
      <c r="E453" s="17" t="s">
        <v>372</v>
      </c>
      <c r="F453" s="19">
        <v>925680</v>
      </c>
      <c r="G453" s="15" t="s">
        <v>382</v>
      </c>
    </row>
    <row r="454" spans="1:8" s="14" customFormat="1" ht="21" customHeight="1">
      <c r="A454" s="15" t="s">
        <v>383</v>
      </c>
      <c r="E454" s="16"/>
      <c r="F454" s="13"/>
      <c r="H454" s="13"/>
    </row>
    <row r="455" spans="1:8" ht="21" customHeight="1">
      <c r="A455" s="15" t="s">
        <v>384</v>
      </c>
    </row>
    <row r="456" spans="1:8" ht="21" customHeight="1">
      <c r="A456" s="39" t="s">
        <v>385</v>
      </c>
      <c r="B456" s="39"/>
      <c r="C456" s="39"/>
      <c r="D456" s="39"/>
    </row>
    <row r="457" spans="1:8" ht="21" customHeight="1">
      <c r="A457" s="15" t="s">
        <v>386</v>
      </c>
    </row>
    <row r="458" spans="1:8" ht="21" customHeight="1">
      <c r="A458" s="39" t="s">
        <v>387</v>
      </c>
      <c r="B458" s="39"/>
      <c r="C458" s="39"/>
      <c r="D458" s="39"/>
    </row>
    <row r="459" spans="1:8" ht="21" customHeight="1">
      <c r="A459" s="15" t="s">
        <v>388</v>
      </c>
    </row>
    <row r="460" spans="1:8" ht="21" customHeight="1">
      <c r="A460" s="39" t="s">
        <v>389</v>
      </c>
      <c r="B460" s="39"/>
      <c r="C460" s="39"/>
      <c r="D460" s="39"/>
    </row>
    <row r="461" spans="1:8" ht="21" customHeight="1">
      <c r="A461" s="15" t="s">
        <v>390</v>
      </c>
    </row>
    <row r="462" spans="1:8" ht="21" customHeight="1">
      <c r="A462" s="39" t="s">
        <v>391</v>
      </c>
      <c r="B462" s="39"/>
      <c r="C462" s="39"/>
      <c r="D462" s="39"/>
    </row>
    <row r="463" spans="1:8" ht="21" customHeight="1">
      <c r="C463" s="15" t="s">
        <v>392</v>
      </c>
      <c r="D463" s="38"/>
    </row>
    <row r="464" spans="1:8" ht="21" customHeight="1">
      <c r="C464" s="15" t="s">
        <v>393</v>
      </c>
      <c r="D464" s="38"/>
    </row>
    <row r="465" spans="1:8" ht="21" customHeight="1">
      <c r="A465" s="15" t="s">
        <v>30</v>
      </c>
      <c r="B465" s="14" t="s">
        <v>394</v>
      </c>
      <c r="E465" s="16" t="s">
        <v>8</v>
      </c>
      <c r="F465" s="13">
        <f>SUM(F466+F470+F473+F478+F481)</f>
        <v>403400</v>
      </c>
      <c r="G465" s="14" t="s">
        <v>6</v>
      </c>
    </row>
    <row r="466" spans="1:8" ht="21" customHeight="1">
      <c r="B466" s="14"/>
      <c r="D466" s="14" t="s">
        <v>395</v>
      </c>
      <c r="E466" s="16" t="s">
        <v>8</v>
      </c>
      <c r="F466" s="13">
        <v>300000</v>
      </c>
      <c r="G466" s="14" t="s">
        <v>106</v>
      </c>
      <c r="H466" s="37"/>
    </row>
    <row r="467" spans="1:8" ht="21" customHeight="1">
      <c r="A467" s="15" t="s">
        <v>396</v>
      </c>
      <c r="B467" s="14"/>
      <c r="F467" s="15"/>
    </row>
    <row r="468" spans="1:8" ht="21" customHeight="1">
      <c r="A468" s="15" t="s">
        <v>397</v>
      </c>
      <c r="B468" s="14"/>
      <c r="F468" s="15"/>
    </row>
    <row r="469" spans="1:8" ht="21" customHeight="1">
      <c r="B469" s="15" t="s">
        <v>321</v>
      </c>
      <c r="F469" s="15"/>
    </row>
    <row r="470" spans="1:8" ht="21" customHeight="1">
      <c r="B470" s="14"/>
      <c r="D470" s="14" t="s">
        <v>398</v>
      </c>
      <c r="E470" s="16" t="s">
        <v>8</v>
      </c>
      <c r="F470" s="13">
        <v>45000</v>
      </c>
      <c r="G470" s="14" t="s">
        <v>106</v>
      </c>
    </row>
    <row r="471" spans="1:8" ht="21" customHeight="1">
      <c r="A471" s="15" t="s">
        <v>399</v>
      </c>
      <c r="B471" s="14"/>
      <c r="F471" s="15"/>
    </row>
    <row r="472" spans="1:8" ht="21" customHeight="1">
      <c r="B472" s="15" t="s">
        <v>321</v>
      </c>
      <c r="F472" s="15"/>
    </row>
    <row r="473" spans="1:8" ht="21" customHeight="1">
      <c r="B473" s="14"/>
      <c r="D473" s="14" t="s">
        <v>400</v>
      </c>
      <c r="E473" s="16" t="s">
        <v>8</v>
      </c>
      <c r="F473" s="13">
        <v>50000</v>
      </c>
      <c r="G473" s="14" t="s">
        <v>106</v>
      </c>
    </row>
    <row r="474" spans="1:8" ht="21" customHeight="1">
      <c r="A474" s="15" t="s">
        <v>401</v>
      </c>
      <c r="B474" s="14"/>
      <c r="F474" s="15"/>
    </row>
    <row r="475" spans="1:8" ht="21" customHeight="1">
      <c r="A475" s="15" t="s">
        <v>402</v>
      </c>
      <c r="B475" s="14"/>
      <c r="F475" s="15"/>
    </row>
    <row r="476" spans="1:8" ht="21" customHeight="1">
      <c r="A476" s="15" t="s">
        <v>403</v>
      </c>
      <c r="B476" s="14"/>
      <c r="F476" s="15"/>
    </row>
    <row r="477" spans="1:8" ht="21" customHeight="1">
      <c r="B477" s="15" t="s">
        <v>321</v>
      </c>
      <c r="F477" s="15"/>
    </row>
    <row r="478" spans="1:8" ht="21" customHeight="1">
      <c r="B478" s="14"/>
      <c r="D478" s="14" t="s">
        <v>404</v>
      </c>
      <c r="E478" s="16" t="s">
        <v>8</v>
      </c>
      <c r="F478" s="13">
        <v>6000</v>
      </c>
      <c r="G478" s="14" t="s">
        <v>106</v>
      </c>
    </row>
    <row r="479" spans="1:8" ht="21" customHeight="1">
      <c r="A479" s="15" t="s">
        <v>405</v>
      </c>
      <c r="B479" s="14"/>
      <c r="E479" s="17"/>
    </row>
    <row r="480" spans="1:8" ht="21" customHeight="1">
      <c r="B480" s="15" t="s">
        <v>321</v>
      </c>
      <c r="E480" s="17"/>
    </row>
    <row r="481" spans="1:8" ht="21" customHeight="1">
      <c r="B481" s="14"/>
      <c r="D481" s="14" t="s">
        <v>406</v>
      </c>
      <c r="E481" s="16" t="s">
        <v>8</v>
      </c>
      <c r="F481" s="13">
        <v>2400</v>
      </c>
      <c r="G481" s="14" t="s">
        <v>106</v>
      </c>
    </row>
    <row r="482" spans="1:8" ht="21" customHeight="1">
      <c r="A482" s="15" t="s">
        <v>407</v>
      </c>
      <c r="B482" s="14"/>
      <c r="E482" s="17"/>
    </row>
    <row r="483" spans="1:8" ht="21" customHeight="1">
      <c r="A483" s="15" t="s">
        <v>408</v>
      </c>
      <c r="B483" s="14"/>
      <c r="E483" s="17"/>
    </row>
    <row r="484" spans="1:8" ht="21" customHeight="1">
      <c r="B484" s="15" t="s">
        <v>321</v>
      </c>
      <c r="E484" s="17"/>
    </row>
    <row r="485" spans="1:8" ht="21" customHeight="1">
      <c r="E485" s="17"/>
    </row>
    <row r="486" spans="1:8" ht="21" customHeight="1">
      <c r="B486" s="14" t="s">
        <v>409</v>
      </c>
      <c r="E486" s="16" t="s">
        <v>8</v>
      </c>
      <c r="F486" s="13">
        <f>SUM(F487+F500+F507+F514+F521+F528+F535+F543+F550+F557+F563+F570+F579+F585+F591)</f>
        <v>1432200</v>
      </c>
      <c r="G486" s="14" t="s">
        <v>9</v>
      </c>
    </row>
    <row r="487" spans="1:8" ht="21" customHeight="1">
      <c r="D487" s="20" t="s">
        <v>410</v>
      </c>
      <c r="E487" s="16" t="s">
        <v>8</v>
      </c>
      <c r="F487" s="13">
        <f>SUM(F490+F495)</f>
        <v>1045200</v>
      </c>
      <c r="G487" s="40" t="s">
        <v>382</v>
      </c>
      <c r="H487" s="19">
        <f>SUM(F487)</f>
        <v>1045200</v>
      </c>
    </row>
    <row r="488" spans="1:8" ht="21" customHeight="1">
      <c r="A488" s="15" t="s">
        <v>383</v>
      </c>
      <c r="D488" s="20"/>
      <c r="E488" s="16"/>
      <c r="F488" s="13"/>
      <c r="G488" s="40"/>
    </row>
    <row r="489" spans="1:8" ht="21" customHeight="1">
      <c r="D489" s="15" t="s">
        <v>411</v>
      </c>
    </row>
    <row r="490" spans="1:8" ht="21" customHeight="1">
      <c r="E490" s="17" t="s">
        <v>8</v>
      </c>
      <c r="F490" s="19">
        <v>917800</v>
      </c>
      <c r="G490" s="15" t="s">
        <v>9</v>
      </c>
    </row>
    <row r="491" spans="1:8" ht="21" customHeight="1">
      <c r="A491" s="15" t="s">
        <v>412</v>
      </c>
    </row>
    <row r="492" spans="1:8" ht="21" customHeight="1">
      <c r="A492" s="15" t="s">
        <v>413</v>
      </c>
    </row>
    <row r="493" spans="1:8" ht="21" customHeight="1">
      <c r="B493" s="15" t="s">
        <v>414</v>
      </c>
    </row>
    <row r="494" spans="1:8" ht="21" customHeight="1">
      <c r="B494" s="15" t="s">
        <v>310</v>
      </c>
    </row>
    <row r="495" spans="1:8" ht="21" customHeight="1">
      <c r="D495" s="15" t="s">
        <v>415</v>
      </c>
      <c r="E495" s="17" t="s">
        <v>8</v>
      </c>
      <c r="F495" s="19">
        <v>127400</v>
      </c>
      <c r="G495" s="15" t="s">
        <v>9</v>
      </c>
    </row>
    <row r="496" spans="1:8" ht="21" customHeight="1">
      <c r="A496" s="15" t="s">
        <v>416</v>
      </c>
    </row>
    <row r="497" spans="1:8" ht="21" customHeight="1">
      <c r="A497" s="15" t="s">
        <v>417</v>
      </c>
    </row>
    <row r="498" spans="1:8" s="35" customFormat="1" ht="21" customHeight="1">
      <c r="B498" s="35" t="s">
        <v>418</v>
      </c>
      <c r="F498" s="41"/>
      <c r="H498" s="41"/>
    </row>
    <row r="499" spans="1:8" ht="21" customHeight="1">
      <c r="A499" s="14"/>
      <c r="D499" s="42" t="s">
        <v>419</v>
      </c>
      <c r="E499" s="42"/>
      <c r="F499" s="42"/>
      <c r="G499" s="42"/>
    </row>
    <row r="500" spans="1:8" ht="21" customHeight="1">
      <c r="D500" s="14"/>
      <c r="E500" s="16" t="s">
        <v>8</v>
      </c>
      <c r="F500" s="13">
        <v>50000</v>
      </c>
      <c r="G500" s="14" t="s">
        <v>106</v>
      </c>
      <c r="H500" s="19">
        <f>SUM(F500)</f>
        <v>50000</v>
      </c>
    </row>
    <row r="501" spans="1:8" ht="21" customHeight="1">
      <c r="A501" s="15" t="s">
        <v>420</v>
      </c>
    </row>
    <row r="502" spans="1:8" ht="21" customHeight="1">
      <c r="A502" s="15" t="s">
        <v>421</v>
      </c>
    </row>
    <row r="503" spans="1:8" ht="21" customHeight="1">
      <c r="A503" s="15" t="s">
        <v>422</v>
      </c>
    </row>
    <row r="504" spans="1:8" ht="21" customHeight="1">
      <c r="B504" s="15" t="s">
        <v>423</v>
      </c>
    </row>
    <row r="505" spans="1:8" ht="21" customHeight="1">
      <c r="B505" s="15" t="s">
        <v>424</v>
      </c>
    </row>
    <row r="506" spans="1:8" ht="21" customHeight="1">
      <c r="D506" s="20" t="s">
        <v>425</v>
      </c>
      <c r="E506" s="14"/>
      <c r="F506" s="14"/>
    </row>
    <row r="507" spans="1:8" ht="21" customHeight="1">
      <c r="D507" s="14"/>
      <c r="E507" s="16" t="s">
        <v>8</v>
      </c>
      <c r="F507" s="13">
        <v>30000</v>
      </c>
      <c r="G507" s="14" t="s">
        <v>9</v>
      </c>
      <c r="H507" s="19">
        <f>SUM(F507)</f>
        <v>30000</v>
      </c>
    </row>
    <row r="508" spans="1:8" ht="21" customHeight="1">
      <c r="A508" s="15" t="s">
        <v>426</v>
      </c>
    </row>
    <row r="509" spans="1:8" ht="21" customHeight="1">
      <c r="A509" s="15" t="s">
        <v>427</v>
      </c>
    </row>
    <row r="510" spans="1:8" ht="21" customHeight="1">
      <c r="A510" s="15" t="s">
        <v>428</v>
      </c>
    </row>
    <row r="511" spans="1:8" ht="21" customHeight="1">
      <c r="B511" s="15" t="s">
        <v>429</v>
      </c>
    </row>
    <row r="512" spans="1:8" ht="21" customHeight="1">
      <c r="B512" s="15" t="s">
        <v>430</v>
      </c>
    </row>
    <row r="513" spans="1:8" ht="21" customHeight="1">
      <c r="A513" s="14"/>
      <c r="D513" s="42" t="s">
        <v>431</v>
      </c>
      <c r="E513" s="42"/>
      <c r="F513" s="42"/>
      <c r="G513" s="42"/>
    </row>
    <row r="514" spans="1:8" ht="21" customHeight="1">
      <c r="D514" s="14"/>
      <c r="E514" s="16" t="s">
        <v>8</v>
      </c>
      <c r="F514" s="13">
        <v>10000</v>
      </c>
      <c r="G514" s="14" t="s">
        <v>106</v>
      </c>
      <c r="H514" s="19">
        <f>SUM(F514)</f>
        <v>10000</v>
      </c>
    </row>
    <row r="515" spans="1:8" ht="21" customHeight="1">
      <c r="A515" s="15" t="s">
        <v>432</v>
      </c>
    </row>
    <row r="516" spans="1:8" ht="21" customHeight="1">
      <c r="A516" s="15" t="s">
        <v>433</v>
      </c>
    </row>
    <row r="517" spans="1:8" ht="21" customHeight="1">
      <c r="A517" s="15" t="s">
        <v>434</v>
      </c>
    </row>
    <row r="518" spans="1:8" ht="21" customHeight="1">
      <c r="B518" s="15" t="s">
        <v>435</v>
      </c>
    </row>
    <row r="519" spans="1:8" ht="21" customHeight="1">
      <c r="B519" s="15" t="s">
        <v>436</v>
      </c>
    </row>
    <row r="520" spans="1:8" ht="21" customHeight="1">
      <c r="D520" s="20" t="s">
        <v>437</v>
      </c>
      <c r="E520" s="16"/>
      <c r="F520" s="13"/>
      <c r="G520" s="14"/>
    </row>
    <row r="521" spans="1:8" ht="21" customHeight="1">
      <c r="D521" s="20"/>
      <c r="E521" s="16" t="s">
        <v>8</v>
      </c>
      <c r="F521" s="13">
        <v>25000</v>
      </c>
      <c r="G521" s="14" t="s">
        <v>382</v>
      </c>
      <c r="H521" s="19">
        <f>SUM(F521)</f>
        <v>25000</v>
      </c>
    </row>
    <row r="522" spans="1:8" ht="21" customHeight="1">
      <c r="A522" s="15" t="s">
        <v>438</v>
      </c>
    </row>
    <row r="523" spans="1:8" ht="21" customHeight="1">
      <c r="A523" s="15" t="s">
        <v>439</v>
      </c>
    </row>
    <row r="524" spans="1:8" ht="21" customHeight="1">
      <c r="A524" s="15" t="s">
        <v>440</v>
      </c>
    </row>
    <row r="525" spans="1:8" ht="21" customHeight="1">
      <c r="A525" s="15" t="s">
        <v>441</v>
      </c>
    </row>
    <row r="526" spans="1:8" ht="21" customHeight="1">
      <c r="B526" s="15" t="s">
        <v>429</v>
      </c>
    </row>
    <row r="527" spans="1:8" ht="21" customHeight="1">
      <c r="B527" s="15" t="s">
        <v>430</v>
      </c>
    </row>
    <row r="528" spans="1:8" s="14" customFormat="1" ht="21" customHeight="1">
      <c r="D528" s="43" t="s">
        <v>442</v>
      </c>
      <c r="E528" s="16" t="s">
        <v>8</v>
      </c>
      <c r="F528" s="13">
        <v>35000</v>
      </c>
      <c r="G528" s="14" t="s">
        <v>9</v>
      </c>
      <c r="H528" s="13">
        <f>SUM(F528)</f>
        <v>35000</v>
      </c>
    </row>
    <row r="529" spans="1:8" ht="21" customHeight="1">
      <c r="A529" s="15" t="s">
        <v>443</v>
      </c>
    </row>
    <row r="530" spans="1:8" ht="21" customHeight="1">
      <c r="A530" s="15" t="s">
        <v>444</v>
      </c>
    </row>
    <row r="531" spans="1:8" ht="21" customHeight="1">
      <c r="A531" s="15" t="s">
        <v>445</v>
      </c>
    </row>
    <row r="532" spans="1:8" ht="21" customHeight="1">
      <c r="B532" s="15" t="s">
        <v>446</v>
      </c>
    </row>
    <row r="533" spans="1:8" ht="21" customHeight="1">
      <c r="B533" s="15" t="s">
        <v>240</v>
      </c>
    </row>
    <row r="534" spans="1:8" ht="21" customHeight="1">
      <c r="A534" s="14"/>
      <c r="D534" s="42" t="s">
        <v>447</v>
      </c>
      <c r="E534" s="42"/>
      <c r="F534" s="42"/>
      <c r="G534" s="42"/>
    </row>
    <row r="535" spans="1:8" ht="21" customHeight="1">
      <c r="D535" s="14"/>
      <c r="E535" s="16" t="s">
        <v>8</v>
      </c>
      <c r="F535" s="13">
        <v>10000</v>
      </c>
      <c r="G535" s="14" t="s">
        <v>106</v>
      </c>
      <c r="H535" s="19">
        <f>SUM(F535)</f>
        <v>10000</v>
      </c>
    </row>
    <row r="536" spans="1:8" ht="21" customHeight="1">
      <c r="A536" s="15" t="s">
        <v>448</v>
      </c>
    </row>
    <row r="537" spans="1:8" ht="21" customHeight="1">
      <c r="A537" s="15" t="s">
        <v>449</v>
      </c>
    </row>
    <row r="538" spans="1:8" ht="21" customHeight="1">
      <c r="A538" s="15" t="s">
        <v>450</v>
      </c>
    </row>
    <row r="539" spans="1:8" ht="21" customHeight="1">
      <c r="B539" s="15" t="s">
        <v>252</v>
      </c>
    </row>
    <row r="540" spans="1:8" ht="21" customHeight="1">
      <c r="B540" s="15" t="s">
        <v>451</v>
      </c>
    </row>
    <row r="541" spans="1:8" ht="21" customHeight="1"/>
    <row r="542" spans="1:8" ht="21" customHeight="1">
      <c r="A542" s="14"/>
      <c r="D542" s="20" t="s">
        <v>452</v>
      </c>
      <c r="E542" s="16"/>
      <c r="F542" s="13"/>
      <c r="G542" s="14"/>
    </row>
    <row r="543" spans="1:8" ht="21" customHeight="1">
      <c r="A543" s="14"/>
      <c r="D543" s="20"/>
      <c r="E543" s="16" t="s">
        <v>8</v>
      </c>
      <c r="F543" s="13">
        <v>100000</v>
      </c>
      <c r="G543" s="14" t="s">
        <v>9</v>
      </c>
      <c r="H543" s="19">
        <f>SUM(F543)</f>
        <v>100000</v>
      </c>
    </row>
    <row r="544" spans="1:8" ht="21" customHeight="1">
      <c r="A544" s="15" t="s">
        <v>453</v>
      </c>
      <c r="E544" s="17"/>
    </row>
    <row r="545" spans="1:8" ht="21" customHeight="1">
      <c r="A545" s="15" t="s">
        <v>454</v>
      </c>
    </row>
    <row r="546" spans="1:8" ht="21" customHeight="1">
      <c r="A546" s="15" t="s">
        <v>428</v>
      </c>
    </row>
    <row r="547" spans="1:8" ht="21" customHeight="1">
      <c r="B547" s="15" t="s">
        <v>455</v>
      </c>
    </row>
    <row r="548" spans="1:8" ht="21" customHeight="1">
      <c r="B548" s="15" t="s">
        <v>451</v>
      </c>
    </row>
    <row r="549" spans="1:8" ht="21" customHeight="1">
      <c r="D549" s="20" t="s">
        <v>456</v>
      </c>
      <c r="E549" s="16"/>
      <c r="F549" s="13"/>
      <c r="G549" s="14"/>
    </row>
    <row r="550" spans="1:8" ht="21" customHeight="1">
      <c r="D550" s="14"/>
      <c r="E550" s="16" t="s">
        <v>8</v>
      </c>
      <c r="F550" s="13">
        <v>15000</v>
      </c>
      <c r="G550" s="14" t="s">
        <v>9</v>
      </c>
      <c r="H550" s="19">
        <f>SUM(F550)</f>
        <v>15000</v>
      </c>
    </row>
    <row r="551" spans="1:8" ht="21" customHeight="1">
      <c r="A551" s="15" t="s">
        <v>457</v>
      </c>
    </row>
    <row r="552" spans="1:8" ht="21" customHeight="1">
      <c r="A552" s="15" t="s">
        <v>458</v>
      </c>
    </row>
    <row r="553" spans="1:8" ht="21" customHeight="1">
      <c r="A553" s="15" t="s">
        <v>459</v>
      </c>
    </row>
    <row r="554" spans="1:8" ht="21" customHeight="1">
      <c r="B554" s="15" t="s">
        <v>455</v>
      </c>
    </row>
    <row r="555" spans="1:8" ht="21" customHeight="1">
      <c r="B555" s="15" t="s">
        <v>451</v>
      </c>
    </row>
    <row r="556" spans="1:8" ht="21" customHeight="1">
      <c r="D556" s="20" t="s">
        <v>460</v>
      </c>
      <c r="E556" s="16"/>
      <c r="F556" s="13"/>
      <c r="G556" s="14" t="s">
        <v>30</v>
      </c>
    </row>
    <row r="557" spans="1:8" ht="21" customHeight="1">
      <c r="D557" s="20"/>
      <c r="E557" s="16" t="s">
        <v>8</v>
      </c>
      <c r="F557" s="13">
        <v>10000</v>
      </c>
      <c r="G557" s="14" t="s">
        <v>9</v>
      </c>
      <c r="H557" s="19">
        <f>SUM(F557)</f>
        <v>10000</v>
      </c>
    </row>
    <row r="558" spans="1:8" ht="21" customHeight="1">
      <c r="A558" s="15" t="s">
        <v>461</v>
      </c>
    </row>
    <row r="559" spans="1:8" ht="21" customHeight="1">
      <c r="A559" s="15" t="s">
        <v>462</v>
      </c>
    </row>
    <row r="560" spans="1:8" ht="21" customHeight="1">
      <c r="A560" s="15" t="s">
        <v>463</v>
      </c>
    </row>
    <row r="561" spans="1:8" ht="21" customHeight="1">
      <c r="B561" s="15" t="s">
        <v>455</v>
      </c>
    </row>
    <row r="562" spans="1:8" ht="21" customHeight="1">
      <c r="B562" s="15" t="s">
        <v>451</v>
      </c>
    </row>
    <row r="563" spans="1:8" ht="21" customHeight="1">
      <c r="D563" s="20" t="s">
        <v>464</v>
      </c>
      <c r="E563" s="16" t="s">
        <v>8</v>
      </c>
      <c r="F563" s="13">
        <v>35000</v>
      </c>
      <c r="G563" s="14" t="s">
        <v>9</v>
      </c>
      <c r="H563" s="19">
        <f>SUM(F563)</f>
        <v>35000</v>
      </c>
    </row>
    <row r="564" spans="1:8" ht="21" customHeight="1">
      <c r="A564" s="15" t="s">
        <v>465</v>
      </c>
    </row>
    <row r="565" spans="1:8" ht="21" customHeight="1">
      <c r="A565" s="15" t="s">
        <v>466</v>
      </c>
    </row>
    <row r="566" spans="1:8" ht="21" customHeight="1">
      <c r="A566" s="15" t="s">
        <v>463</v>
      </c>
    </row>
    <row r="567" spans="1:8" ht="19.5" customHeight="1">
      <c r="B567" s="15" t="s">
        <v>455</v>
      </c>
    </row>
    <row r="568" spans="1:8" ht="21" customHeight="1">
      <c r="B568" s="15" t="s">
        <v>451</v>
      </c>
    </row>
    <row r="569" spans="1:8" ht="21" customHeight="1">
      <c r="D569" s="43" t="s">
        <v>467</v>
      </c>
      <c r="E569" s="16"/>
      <c r="F569" s="13"/>
      <c r="G569" s="14"/>
      <c r="H569" s="19">
        <f>SUM(F569)</f>
        <v>0</v>
      </c>
    </row>
    <row r="570" spans="1:8" ht="21" customHeight="1">
      <c r="D570" s="43"/>
      <c r="E570" s="16" t="s">
        <v>8</v>
      </c>
      <c r="F570" s="13">
        <v>17000</v>
      </c>
      <c r="G570" s="14" t="s">
        <v>9</v>
      </c>
      <c r="H570" s="19">
        <f>SUM(F570)</f>
        <v>17000</v>
      </c>
    </row>
    <row r="571" spans="1:8" ht="21" customHeight="1">
      <c r="A571" s="15" t="s">
        <v>468</v>
      </c>
    </row>
    <row r="572" spans="1:8" ht="21" customHeight="1">
      <c r="A572" s="15" t="s">
        <v>469</v>
      </c>
    </row>
    <row r="573" spans="1:8" ht="21" customHeight="1">
      <c r="A573" s="15" t="s">
        <v>470</v>
      </c>
    </row>
    <row r="574" spans="1:8" ht="21" customHeight="1">
      <c r="A574" s="15" t="s">
        <v>471</v>
      </c>
    </row>
    <row r="575" spans="1:8" ht="21" customHeight="1">
      <c r="B575" s="15" t="s">
        <v>455</v>
      </c>
    </row>
    <row r="576" spans="1:8" ht="21" customHeight="1">
      <c r="B576" s="15" t="s">
        <v>451</v>
      </c>
    </row>
    <row r="577" spans="1:8" ht="21" customHeight="1"/>
    <row r="578" spans="1:8" s="14" customFormat="1" ht="21" customHeight="1">
      <c r="D578" s="14" t="s">
        <v>472</v>
      </c>
      <c r="F578" s="13"/>
      <c r="H578" s="13"/>
    </row>
    <row r="579" spans="1:8" s="14" customFormat="1" ht="21" customHeight="1">
      <c r="A579" s="14" t="s">
        <v>473</v>
      </c>
      <c r="E579" s="14" t="s">
        <v>8</v>
      </c>
      <c r="F579" s="13">
        <v>20000</v>
      </c>
      <c r="G579" s="14" t="s">
        <v>9</v>
      </c>
      <c r="H579" s="13">
        <f>SUM(F579)</f>
        <v>20000</v>
      </c>
    </row>
    <row r="580" spans="1:8" s="14" customFormat="1" ht="21" customHeight="1">
      <c r="A580" s="15" t="s">
        <v>474</v>
      </c>
      <c r="B580" s="15"/>
      <c r="C580" s="15"/>
      <c r="D580" s="15"/>
      <c r="E580" s="15"/>
      <c r="F580" s="19"/>
      <c r="G580" s="15"/>
      <c r="H580" s="13">
        <f>SUM(H487:H579)</f>
        <v>1402200</v>
      </c>
    </row>
    <row r="581" spans="1:8" s="14" customFormat="1" ht="21" customHeight="1">
      <c r="A581" s="15" t="s">
        <v>475</v>
      </c>
      <c r="B581" s="15"/>
      <c r="C581" s="15"/>
      <c r="D581" s="15"/>
      <c r="E581" s="15"/>
      <c r="F581" s="19"/>
      <c r="G581" s="15"/>
      <c r="H581" s="13"/>
    </row>
    <row r="582" spans="1:8" ht="21" customHeight="1">
      <c r="A582" s="15" t="s">
        <v>476</v>
      </c>
    </row>
    <row r="583" spans="1:8" ht="21" customHeight="1">
      <c r="B583" s="15" t="s">
        <v>429</v>
      </c>
    </row>
    <row r="584" spans="1:8" ht="21" customHeight="1">
      <c r="B584" s="15" t="s">
        <v>430</v>
      </c>
    </row>
    <row r="585" spans="1:8" s="14" customFormat="1" ht="21" customHeight="1">
      <c r="D585" s="14" t="s">
        <v>477</v>
      </c>
      <c r="E585" s="14" t="s">
        <v>8</v>
      </c>
      <c r="F585" s="13">
        <v>10000</v>
      </c>
      <c r="G585" s="14" t="s">
        <v>9</v>
      </c>
      <c r="H585" s="13"/>
    </row>
    <row r="586" spans="1:8" ht="21" customHeight="1">
      <c r="A586" s="15" t="s">
        <v>478</v>
      </c>
      <c r="H586" s="13"/>
    </row>
    <row r="587" spans="1:8" ht="21" customHeight="1">
      <c r="A587" s="15" t="s">
        <v>479</v>
      </c>
    </row>
    <row r="588" spans="1:8" ht="21" customHeight="1">
      <c r="B588" s="15" t="s">
        <v>429</v>
      </c>
    </row>
    <row r="589" spans="1:8" ht="21" customHeight="1">
      <c r="B589" s="15" t="s">
        <v>430</v>
      </c>
    </row>
    <row r="590" spans="1:8" s="14" customFormat="1" ht="21" customHeight="1">
      <c r="D590" s="14" t="s">
        <v>480</v>
      </c>
      <c r="E590" s="16"/>
      <c r="F590" s="13"/>
      <c r="H590" s="13"/>
    </row>
    <row r="591" spans="1:8" ht="21" customHeight="1">
      <c r="E591" s="16" t="s">
        <v>8</v>
      </c>
      <c r="F591" s="13">
        <v>20000</v>
      </c>
      <c r="G591" s="14" t="s">
        <v>9</v>
      </c>
      <c r="H591" s="19">
        <v>20000</v>
      </c>
    </row>
    <row r="592" spans="1:8" ht="21" customHeight="1">
      <c r="A592" s="15" t="s">
        <v>481</v>
      </c>
      <c r="E592" s="17"/>
    </row>
    <row r="593" spans="1:7" ht="21" customHeight="1">
      <c r="A593" s="15" t="s">
        <v>482</v>
      </c>
      <c r="E593" s="17"/>
    </row>
    <row r="594" spans="1:7" ht="21" customHeight="1">
      <c r="B594" s="15" t="s">
        <v>226</v>
      </c>
      <c r="E594" s="17"/>
    </row>
    <row r="595" spans="1:7" ht="21" customHeight="1">
      <c r="B595" s="15" t="s">
        <v>227</v>
      </c>
      <c r="E595" s="17"/>
    </row>
    <row r="596" spans="1:7" ht="21" customHeight="1">
      <c r="E596" s="17"/>
    </row>
    <row r="597" spans="1:7" ht="21" customHeight="1">
      <c r="B597" s="14" t="s">
        <v>483</v>
      </c>
      <c r="E597" s="16"/>
      <c r="F597" s="13"/>
      <c r="G597" s="14"/>
    </row>
    <row r="598" spans="1:7" ht="21" customHeight="1">
      <c r="B598" s="14"/>
      <c r="E598" s="16"/>
      <c r="F598" s="13"/>
      <c r="G598" s="14"/>
    </row>
    <row r="599" spans="1:7" ht="24" customHeight="1">
      <c r="A599" s="27" t="s">
        <v>484</v>
      </c>
      <c r="B599" s="28"/>
      <c r="C599" s="28"/>
      <c r="D599" s="29"/>
      <c r="E599" s="16" t="s">
        <v>485</v>
      </c>
      <c r="F599" s="13">
        <f>SUM(F601,F685)</f>
        <v>518100</v>
      </c>
      <c r="G599" s="27" t="s">
        <v>486</v>
      </c>
    </row>
    <row r="600" spans="1:7" ht="21" customHeight="1">
      <c r="B600" s="14" t="s">
        <v>487</v>
      </c>
      <c r="E600" s="16" t="s">
        <v>8</v>
      </c>
      <c r="F600" s="13">
        <f>SUM(F601,F685)</f>
        <v>518100</v>
      </c>
      <c r="G600" s="14" t="s">
        <v>6</v>
      </c>
    </row>
    <row r="601" spans="1:7" ht="21" customHeight="1">
      <c r="C601" s="14" t="s">
        <v>488</v>
      </c>
      <c r="E601" s="16" t="s">
        <v>8</v>
      </c>
      <c r="F601" s="13">
        <f>SUM(F602+F623+F628+F644+F654+F680)</f>
        <v>518100</v>
      </c>
      <c r="G601" s="14" t="s">
        <v>64</v>
      </c>
    </row>
    <row r="602" spans="1:7" ht="21" customHeight="1">
      <c r="D602" s="14" t="s">
        <v>489</v>
      </c>
      <c r="E602" s="16" t="s">
        <v>8</v>
      </c>
      <c r="F602" s="13">
        <f>SUM(F603+F614+F618)</f>
        <v>100000</v>
      </c>
      <c r="G602" s="14" t="s">
        <v>382</v>
      </c>
    </row>
    <row r="603" spans="1:7" ht="21" customHeight="1">
      <c r="D603" s="15" t="s">
        <v>490</v>
      </c>
      <c r="E603" s="17" t="s">
        <v>8</v>
      </c>
      <c r="F603" s="19">
        <v>18000</v>
      </c>
      <c r="G603" s="15" t="s">
        <v>106</v>
      </c>
    </row>
    <row r="604" spans="1:7" ht="21" customHeight="1">
      <c r="A604" s="15" t="s">
        <v>491</v>
      </c>
      <c r="D604" s="14"/>
      <c r="E604" s="16"/>
      <c r="F604" s="13"/>
      <c r="G604" s="14"/>
    </row>
    <row r="605" spans="1:7" ht="21" customHeight="1">
      <c r="D605" s="15" t="s">
        <v>492</v>
      </c>
      <c r="E605" s="17"/>
    </row>
    <row r="606" spans="1:7" ht="21" customHeight="1">
      <c r="D606" s="15" t="s">
        <v>493</v>
      </c>
      <c r="E606" s="17"/>
    </row>
    <row r="607" spans="1:7" ht="21" customHeight="1">
      <c r="D607" s="15" t="s">
        <v>494</v>
      </c>
      <c r="E607" s="17"/>
    </row>
    <row r="608" spans="1:7" ht="21" customHeight="1">
      <c r="D608" s="15" t="s">
        <v>495</v>
      </c>
      <c r="E608" s="17"/>
    </row>
    <row r="609" spans="1:7" ht="21" customHeight="1">
      <c r="D609" s="15" t="s">
        <v>496</v>
      </c>
      <c r="E609" s="17"/>
    </row>
    <row r="610" spans="1:7" ht="21" customHeight="1">
      <c r="B610" s="15" t="s">
        <v>321</v>
      </c>
      <c r="D610" s="14"/>
      <c r="E610" s="16"/>
      <c r="F610" s="13"/>
      <c r="G610" s="14"/>
    </row>
    <row r="611" spans="1:7" ht="21" customHeight="1">
      <c r="D611" s="14"/>
      <c r="E611" s="16"/>
      <c r="F611" s="13"/>
      <c r="G611" s="14"/>
    </row>
    <row r="612" spans="1:7" ht="21" customHeight="1">
      <c r="D612" s="14"/>
      <c r="E612" s="16"/>
      <c r="F612" s="13"/>
      <c r="G612" s="14"/>
    </row>
    <row r="613" spans="1:7" ht="21" customHeight="1">
      <c r="D613" s="14"/>
      <c r="E613" s="16"/>
      <c r="F613" s="13"/>
      <c r="G613" s="14"/>
    </row>
    <row r="614" spans="1:7" ht="21" customHeight="1">
      <c r="D614" s="15" t="s">
        <v>497</v>
      </c>
      <c r="E614" s="17" t="s">
        <v>8</v>
      </c>
      <c r="F614" s="19">
        <v>52000</v>
      </c>
      <c r="G614" s="15" t="s">
        <v>106</v>
      </c>
    </row>
    <row r="615" spans="1:7" ht="21" customHeight="1">
      <c r="A615" s="15" t="s">
        <v>498</v>
      </c>
      <c r="D615" s="14"/>
      <c r="E615" s="16"/>
      <c r="F615" s="13"/>
      <c r="G615" s="14"/>
    </row>
    <row r="616" spans="1:7" ht="21" customHeight="1">
      <c r="A616" s="15" t="s">
        <v>499</v>
      </c>
      <c r="D616" s="14"/>
      <c r="E616" s="16"/>
      <c r="F616" s="13"/>
      <c r="G616" s="14"/>
    </row>
    <row r="617" spans="1:7" ht="21" customHeight="1">
      <c r="B617" s="15" t="s">
        <v>321</v>
      </c>
      <c r="D617" s="14"/>
      <c r="E617" s="16"/>
      <c r="F617" s="13"/>
      <c r="G617" s="14"/>
    </row>
    <row r="618" spans="1:7" ht="21" customHeight="1">
      <c r="D618" s="15" t="s">
        <v>500</v>
      </c>
      <c r="E618" s="17" t="s">
        <v>8</v>
      </c>
      <c r="F618" s="19">
        <v>30000</v>
      </c>
      <c r="G618" s="15" t="s">
        <v>9</v>
      </c>
    </row>
    <row r="619" spans="1:7" ht="21" customHeight="1">
      <c r="A619" s="15" t="s">
        <v>501</v>
      </c>
      <c r="D619" s="14"/>
      <c r="E619" s="16"/>
      <c r="F619" s="13"/>
      <c r="G619" s="14"/>
    </row>
    <row r="620" spans="1:7" ht="21" customHeight="1">
      <c r="A620" s="15" t="s">
        <v>502</v>
      </c>
      <c r="D620" s="14"/>
      <c r="E620" s="16"/>
      <c r="F620" s="13"/>
      <c r="G620" s="14"/>
    </row>
    <row r="621" spans="1:7" ht="21" customHeight="1">
      <c r="B621" s="15" t="s">
        <v>321</v>
      </c>
      <c r="D621" s="14"/>
      <c r="E621" s="16"/>
      <c r="F621" s="13"/>
      <c r="G621" s="14"/>
    </row>
    <row r="622" spans="1:7" ht="21" customHeight="1">
      <c r="D622" s="14"/>
      <c r="E622" s="16"/>
      <c r="F622" s="13"/>
      <c r="G622" s="14"/>
    </row>
    <row r="623" spans="1:7" ht="21" customHeight="1">
      <c r="D623" s="14" t="s">
        <v>503</v>
      </c>
      <c r="E623" s="16" t="s">
        <v>8</v>
      </c>
      <c r="F623" s="13">
        <v>22500</v>
      </c>
      <c r="G623" s="14" t="s">
        <v>504</v>
      </c>
    </row>
    <row r="624" spans="1:7" ht="21" customHeight="1">
      <c r="D624" s="15" t="s">
        <v>505</v>
      </c>
      <c r="E624" s="17" t="s">
        <v>8</v>
      </c>
      <c r="F624" s="19">
        <v>22500</v>
      </c>
      <c r="G624" s="15" t="s">
        <v>9</v>
      </c>
    </row>
    <row r="625" spans="1:8" ht="21" customHeight="1">
      <c r="A625" s="15" t="s">
        <v>506</v>
      </c>
      <c r="D625" s="14"/>
      <c r="E625" s="16"/>
      <c r="F625" s="13"/>
      <c r="G625" s="14"/>
    </row>
    <row r="626" spans="1:8" ht="21" customHeight="1">
      <c r="A626" s="15" t="s">
        <v>507</v>
      </c>
      <c r="D626" s="14"/>
      <c r="E626" s="16"/>
      <c r="F626" s="13"/>
      <c r="G626" s="14"/>
    </row>
    <row r="627" spans="1:8" ht="21" customHeight="1">
      <c r="B627" s="15" t="s">
        <v>321</v>
      </c>
      <c r="D627" s="14"/>
      <c r="E627" s="16"/>
      <c r="F627" s="13"/>
      <c r="G627" s="14"/>
    </row>
    <row r="628" spans="1:8" ht="21" customHeight="1">
      <c r="D628" s="14" t="s">
        <v>508</v>
      </c>
      <c r="E628" s="16" t="s">
        <v>8</v>
      </c>
      <c r="F628" s="13">
        <f>SUM(F629+F633+F637)</f>
        <v>245200</v>
      </c>
      <c r="G628" s="14" t="s">
        <v>509</v>
      </c>
      <c r="H628" s="15"/>
    </row>
    <row r="629" spans="1:8" ht="21" customHeight="1">
      <c r="D629" s="15" t="s">
        <v>510</v>
      </c>
      <c r="E629" s="17" t="s">
        <v>8</v>
      </c>
      <c r="F629" s="19">
        <v>168000</v>
      </c>
      <c r="G629" s="15" t="s">
        <v>106</v>
      </c>
      <c r="H629" s="15"/>
    </row>
    <row r="630" spans="1:8" ht="21" customHeight="1">
      <c r="A630" s="15" t="s">
        <v>511</v>
      </c>
      <c r="E630" s="17"/>
      <c r="H630" s="15"/>
    </row>
    <row r="631" spans="1:8" ht="21" customHeight="1">
      <c r="A631" s="15" t="s">
        <v>512</v>
      </c>
      <c r="E631" s="44"/>
      <c r="H631" s="15"/>
    </row>
    <row r="632" spans="1:8" ht="21" customHeight="1">
      <c r="B632" s="15" t="s">
        <v>321</v>
      </c>
      <c r="E632" s="17"/>
      <c r="H632" s="15"/>
    </row>
    <row r="633" spans="1:8" ht="21" customHeight="1">
      <c r="D633" s="15" t="s">
        <v>513</v>
      </c>
      <c r="E633" s="17" t="s">
        <v>8</v>
      </c>
      <c r="F633" s="19">
        <v>6000</v>
      </c>
      <c r="G633" s="15" t="s">
        <v>9</v>
      </c>
      <c r="H633" s="15"/>
    </row>
    <row r="634" spans="1:8" ht="21" customHeight="1">
      <c r="A634" s="15" t="s">
        <v>514</v>
      </c>
      <c r="E634" s="17"/>
      <c r="H634" s="15"/>
    </row>
    <row r="635" spans="1:8" ht="21" customHeight="1">
      <c r="A635" s="15" t="s">
        <v>515</v>
      </c>
      <c r="E635" s="17"/>
      <c r="H635" s="15"/>
    </row>
    <row r="636" spans="1:8" ht="21" customHeight="1">
      <c r="B636" s="15" t="s">
        <v>321</v>
      </c>
      <c r="E636" s="17"/>
      <c r="H636" s="15"/>
    </row>
    <row r="637" spans="1:8" ht="21" customHeight="1">
      <c r="D637" s="15" t="s">
        <v>516</v>
      </c>
      <c r="E637" s="17" t="s">
        <v>8</v>
      </c>
      <c r="F637" s="19">
        <v>71200</v>
      </c>
      <c r="G637" s="15" t="s">
        <v>9</v>
      </c>
      <c r="H637" s="15"/>
    </row>
    <row r="638" spans="1:8" ht="21" customHeight="1">
      <c r="A638" s="15" t="s">
        <v>517</v>
      </c>
      <c r="E638" s="17"/>
      <c r="H638" s="15"/>
    </row>
    <row r="639" spans="1:8" ht="21" customHeight="1">
      <c r="D639" s="15" t="s">
        <v>518</v>
      </c>
      <c r="E639" s="17"/>
      <c r="H639" s="15"/>
    </row>
    <row r="640" spans="1:8" ht="21" customHeight="1">
      <c r="D640" s="15" t="s">
        <v>519</v>
      </c>
      <c r="E640" s="17"/>
      <c r="H640" s="15"/>
    </row>
    <row r="641" spans="1:8" ht="21" customHeight="1">
      <c r="D641" s="15" t="s">
        <v>520</v>
      </c>
      <c r="E641" s="17"/>
      <c r="H641" s="15"/>
    </row>
    <row r="642" spans="1:8" ht="21" customHeight="1">
      <c r="A642" s="15" t="s">
        <v>512</v>
      </c>
      <c r="E642" s="17"/>
      <c r="H642" s="15"/>
    </row>
    <row r="643" spans="1:8" ht="21" customHeight="1">
      <c r="B643" s="15" t="s">
        <v>321</v>
      </c>
      <c r="E643" s="17"/>
      <c r="H643" s="15"/>
    </row>
    <row r="644" spans="1:8" s="14" customFormat="1" ht="21" customHeight="1">
      <c r="D644" s="14" t="s">
        <v>521</v>
      </c>
      <c r="E644" s="16" t="s">
        <v>8</v>
      </c>
      <c r="F644" s="13">
        <f>SUM(F645)</f>
        <v>20000</v>
      </c>
      <c r="G644" s="14" t="s">
        <v>509</v>
      </c>
    </row>
    <row r="645" spans="1:8" ht="21" customHeight="1">
      <c r="D645" s="15" t="s">
        <v>522</v>
      </c>
      <c r="E645" s="17" t="s">
        <v>8</v>
      </c>
      <c r="F645" s="19">
        <v>20000</v>
      </c>
      <c r="G645" s="15" t="s">
        <v>9</v>
      </c>
      <c r="H645" s="15"/>
    </row>
    <row r="646" spans="1:8" ht="21" customHeight="1">
      <c r="A646" s="15" t="s">
        <v>523</v>
      </c>
      <c r="E646" s="17"/>
      <c r="H646" s="15"/>
    </row>
    <row r="647" spans="1:8" ht="21" customHeight="1">
      <c r="A647" s="15" t="s">
        <v>524</v>
      </c>
      <c r="E647" s="17"/>
      <c r="H647" s="15"/>
    </row>
    <row r="648" spans="1:8" ht="21" customHeight="1">
      <c r="D648" s="15" t="s">
        <v>525</v>
      </c>
      <c r="E648" s="17"/>
      <c r="H648" s="15"/>
    </row>
    <row r="649" spans="1:8" ht="21" customHeight="1">
      <c r="D649" s="15" t="s">
        <v>526</v>
      </c>
      <c r="E649" s="17"/>
      <c r="H649" s="15"/>
    </row>
    <row r="650" spans="1:8" ht="21" customHeight="1">
      <c r="D650" s="15" t="s">
        <v>527</v>
      </c>
      <c r="E650" s="17"/>
      <c r="H650" s="15"/>
    </row>
    <row r="651" spans="1:8" ht="21" customHeight="1">
      <c r="D651" s="15" t="s">
        <v>528</v>
      </c>
      <c r="E651" s="17"/>
      <c r="H651" s="15"/>
    </row>
    <row r="652" spans="1:8" ht="21" customHeight="1">
      <c r="D652" s="15" t="s">
        <v>529</v>
      </c>
      <c r="E652" s="17"/>
      <c r="H652" s="15"/>
    </row>
    <row r="653" spans="1:8" ht="21" customHeight="1">
      <c r="B653" s="15" t="s">
        <v>321</v>
      </c>
      <c r="E653" s="17"/>
      <c r="H653" s="15"/>
    </row>
    <row r="654" spans="1:8" ht="21" customHeight="1">
      <c r="D654" s="14" t="s">
        <v>530</v>
      </c>
      <c r="E654" s="16" t="s">
        <v>8</v>
      </c>
      <c r="F654" s="13">
        <f>SUM(F655,F669)</f>
        <v>60400</v>
      </c>
      <c r="G654" s="14" t="s">
        <v>509</v>
      </c>
    </row>
    <row r="655" spans="1:8" ht="21" customHeight="1">
      <c r="D655" s="15" t="s">
        <v>531</v>
      </c>
      <c r="E655" s="17" t="s">
        <v>8</v>
      </c>
      <c r="F655" s="19">
        <v>52000</v>
      </c>
      <c r="G655" s="15" t="s">
        <v>106</v>
      </c>
    </row>
    <row r="656" spans="1:8" ht="21" customHeight="1">
      <c r="A656" s="15" t="s">
        <v>532</v>
      </c>
      <c r="D656" s="14"/>
      <c r="E656" s="17"/>
    </row>
    <row r="657" spans="1:7" ht="21" customHeight="1">
      <c r="A657" s="15" t="s">
        <v>533</v>
      </c>
      <c r="D657" s="14"/>
      <c r="E657" s="17"/>
    </row>
    <row r="658" spans="1:7" ht="21" customHeight="1">
      <c r="D658" s="15" t="s">
        <v>534</v>
      </c>
      <c r="E658" s="17"/>
    </row>
    <row r="659" spans="1:7" ht="21" customHeight="1">
      <c r="A659" s="15" t="s">
        <v>535</v>
      </c>
      <c r="E659" s="17"/>
    </row>
    <row r="660" spans="1:7" ht="21" customHeight="1">
      <c r="D660" s="15" t="s">
        <v>536</v>
      </c>
      <c r="E660" s="17"/>
    </row>
    <row r="661" spans="1:7" ht="21" customHeight="1">
      <c r="D661" s="15" t="s">
        <v>537</v>
      </c>
      <c r="E661" s="17"/>
    </row>
    <row r="662" spans="1:7" ht="21" customHeight="1">
      <c r="D662" s="15" t="s">
        <v>538</v>
      </c>
      <c r="E662" s="17"/>
    </row>
    <row r="663" spans="1:7" ht="21" customHeight="1">
      <c r="A663" s="15" t="s">
        <v>539</v>
      </c>
      <c r="E663" s="17"/>
    </row>
    <row r="664" spans="1:7" ht="21" customHeight="1">
      <c r="D664" s="15" t="s">
        <v>540</v>
      </c>
      <c r="E664" s="17"/>
    </row>
    <row r="665" spans="1:7" ht="21" customHeight="1">
      <c r="D665" s="15" t="s">
        <v>541</v>
      </c>
      <c r="E665" s="17"/>
    </row>
    <row r="666" spans="1:7" ht="21" customHeight="1">
      <c r="D666" s="15" t="s">
        <v>542</v>
      </c>
      <c r="E666" s="17"/>
    </row>
    <row r="667" spans="1:7" ht="21" customHeight="1">
      <c r="A667" s="15" t="s">
        <v>539</v>
      </c>
      <c r="E667" s="17"/>
    </row>
    <row r="668" spans="1:7" ht="21" customHeight="1">
      <c r="A668" s="15" t="s">
        <v>543</v>
      </c>
      <c r="E668" s="17"/>
    </row>
    <row r="669" spans="1:7" ht="21" customHeight="1">
      <c r="D669" s="15" t="s">
        <v>544</v>
      </c>
      <c r="E669" s="17" t="s">
        <v>8</v>
      </c>
      <c r="F669" s="19">
        <v>8400</v>
      </c>
      <c r="G669" s="15" t="s">
        <v>106</v>
      </c>
    </row>
    <row r="670" spans="1:7" ht="21" customHeight="1">
      <c r="A670" s="15" t="s">
        <v>545</v>
      </c>
      <c r="E670" s="17"/>
    </row>
    <row r="671" spans="1:7" ht="21" customHeight="1">
      <c r="A671" s="15" t="s">
        <v>546</v>
      </c>
      <c r="E671" s="17"/>
    </row>
    <row r="672" spans="1:7" ht="21" customHeight="1">
      <c r="D672" s="15" t="s">
        <v>547</v>
      </c>
      <c r="E672" s="17"/>
    </row>
    <row r="673" spans="1:8" ht="21" customHeight="1">
      <c r="D673" s="15" t="s">
        <v>548</v>
      </c>
      <c r="E673" s="17"/>
    </row>
    <row r="674" spans="1:8" ht="21" customHeight="1">
      <c r="D674" s="15" t="s">
        <v>549</v>
      </c>
      <c r="E674" s="17"/>
    </row>
    <row r="675" spans="1:8" ht="21" customHeight="1">
      <c r="D675" s="15" t="s">
        <v>550</v>
      </c>
      <c r="E675" s="17"/>
    </row>
    <row r="676" spans="1:8" ht="21" customHeight="1">
      <c r="D676" s="15" t="s">
        <v>551</v>
      </c>
      <c r="E676" s="17"/>
    </row>
    <row r="677" spans="1:8" ht="21" customHeight="1">
      <c r="D677" s="15" t="s">
        <v>552</v>
      </c>
      <c r="E677" s="17"/>
    </row>
    <row r="678" spans="1:8" ht="21" customHeight="1">
      <c r="A678" s="15" t="s">
        <v>553</v>
      </c>
      <c r="E678" s="17"/>
    </row>
    <row r="679" spans="1:8" ht="21" customHeight="1">
      <c r="B679" s="15" t="s">
        <v>321</v>
      </c>
      <c r="E679" s="17"/>
    </row>
    <row r="680" spans="1:8" s="14" customFormat="1" ht="21" customHeight="1">
      <c r="D680" s="14" t="s">
        <v>554</v>
      </c>
      <c r="E680" s="16" t="s">
        <v>8</v>
      </c>
      <c r="F680" s="13">
        <f>SUM(F681)</f>
        <v>70000</v>
      </c>
      <c r="G680" s="14" t="s">
        <v>509</v>
      </c>
      <c r="H680" s="13"/>
    </row>
    <row r="681" spans="1:8" ht="21" customHeight="1">
      <c r="D681" s="15" t="s">
        <v>555</v>
      </c>
      <c r="E681" s="17" t="s">
        <v>8</v>
      </c>
      <c r="F681" s="19">
        <v>70000</v>
      </c>
      <c r="G681" s="15" t="s">
        <v>9</v>
      </c>
    </row>
    <row r="682" spans="1:8" ht="21" customHeight="1">
      <c r="A682" s="15" t="s">
        <v>556</v>
      </c>
      <c r="E682" s="19"/>
      <c r="F682" s="15"/>
    </row>
    <row r="683" spans="1:8" ht="21" customHeight="1">
      <c r="A683" s="15" t="s">
        <v>557</v>
      </c>
      <c r="E683" s="19"/>
      <c r="F683" s="15"/>
    </row>
    <row r="684" spans="1:8" ht="21" customHeight="1">
      <c r="B684" s="15" t="s">
        <v>558</v>
      </c>
      <c r="E684" s="19"/>
      <c r="F684" s="15"/>
    </row>
    <row r="685" spans="1:8" ht="21" customHeight="1">
      <c r="A685" s="45" t="s">
        <v>4</v>
      </c>
      <c r="B685" s="45"/>
      <c r="C685" s="45"/>
      <c r="D685" s="45"/>
      <c r="E685" s="45"/>
      <c r="F685" s="45"/>
      <c r="G685" s="45"/>
    </row>
    <row r="686" spans="1:8" ht="21" customHeight="1">
      <c r="E686" s="17"/>
    </row>
    <row r="687" spans="1:8" ht="21" customHeight="1">
      <c r="E687" s="17"/>
    </row>
    <row r="688" spans="1:8" ht="21" customHeight="1">
      <c r="E688" s="17"/>
      <c r="F688" s="18"/>
      <c r="G688" s="19"/>
    </row>
    <row r="689" spans="1:7" ht="21" customHeight="1">
      <c r="E689" s="17"/>
      <c r="F689" s="18"/>
      <c r="G689" s="19"/>
    </row>
    <row r="690" spans="1:7" ht="21" customHeight="1">
      <c r="A690" s="23"/>
      <c r="B690" s="23"/>
      <c r="C690" s="23"/>
      <c r="D690" s="23"/>
      <c r="E690" s="23"/>
      <c r="F690" s="23"/>
      <c r="G690" s="23"/>
    </row>
    <row r="691" spans="1:7" ht="21" customHeight="1">
      <c r="D691" s="46"/>
      <c r="E691" s="17"/>
      <c r="F691" s="18"/>
      <c r="G691" s="19"/>
    </row>
    <row r="692" spans="1:7" ht="21" customHeight="1">
      <c r="D692" s="46"/>
      <c r="E692" s="17"/>
      <c r="F692" s="18"/>
      <c r="G692" s="19"/>
    </row>
    <row r="693" spans="1:7" ht="21" customHeight="1">
      <c r="D693" s="46"/>
      <c r="E693" s="17"/>
      <c r="F693" s="18"/>
      <c r="G693" s="19"/>
    </row>
    <row r="694" spans="1:7" ht="21" customHeight="1">
      <c r="D694" s="46"/>
      <c r="E694" s="17"/>
      <c r="F694" s="18"/>
      <c r="G694" s="19"/>
    </row>
    <row r="695" spans="1:7" ht="21" customHeight="1">
      <c r="D695" s="47"/>
      <c r="E695" s="17"/>
      <c r="F695" s="18"/>
      <c r="G695" s="19"/>
    </row>
    <row r="696" spans="1:7" ht="21" customHeight="1">
      <c r="D696" s="46"/>
      <c r="E696" s="17"/>
      <c r="F696" s="18"/>
      <c r="G696" s="19"/>
    </row>
    <row r="697" spans="1:7" ht="21" customHeight="1">
      <c r="E697" s="17"/>
      <c r="F697" s="18"/>
      <c r="G697" s="19"/>
    </row>
    <row r="698" spans="1:7" ht="21" customHeight="1">
      <c r="E698" s="17"/>
      <c r="F698" s="18"/>
      <c r="G698" s="19"/>
    </row>
    <row r="699" spans="1:7" ht="21" customHeight="1">
      <c r="E699" s="17"/>
      <c r="F699" s="18"/>
      <c r="G699" s="19"/>
    </row>
    <row r="700" spans="1:7" ht="21" customHeight="1">
      <c r="E700" s="17"/>
      <c r="F700" s="18"/>
      <c r="G700" s="19"/>
    </row>
    <row r="701" spans="1:7" ht="21" customHeight="1">
      <c r="E701" s="17"/>
      <c r="F701" s="18"/>
      <c r="G701" s="19"/>
    </row>
    <row r="702" spans="1:7" ht="21" customHeight="1">
      <c r="E702" s="17"/>
      <c r="F702" s="18"/>
      <c r="G702" s="19"/>
    </row>
    <row r="703" spans="1:7" ht="21" customHeight="1">
      <c r="E703" s="17"/>
      <c r="F703" s="18"/>
      <c r="G703" s="19"/>
    </row>
    <row r="704" spans="1:7" ht="21" customHeight="1">
      <c r="E704" s="17"/>
      <c r="F704" s="18"/>
      <c r="G704" s="19"/>
    </row>
    <row r="705" spans="5:8" ht="21" customHeight="1">
      <c r="E705" s="17"/>
      <c r="F705" s="18"/>
      <c r="G705" s="19"/>
    </row>
    <row r="706" spans="5:8" ht="21" customHeight="1">
      <c r="E706" s="17"/>
      <c r="F706" s="18"/>
      <c r="G706" s="19"/>
    </row>
    <row r="707" spans="5:8" ht="21" customHeight="1">
      <c r="E707" s="17"/>
      <c r="F707" s="18"/>
      <c r="G707" s="19"/>
    </row>
    <row r="708" spans="5:8" ht="21" customHeight="1">
      <c r="E708" s="17"/>
      <c r="F708" s="18"/>
      <c r="G708" s="19"/>
    </row>
    <row r="709" spans="5:8" ht="21" customHeight="1">
      <c r="E709" s="17"/>
      <c r="F709" s="18"/>
      <c r="G709" s="19"/>
    </row>
    <row r="710" spans="5:8" ht="21" customHeight="1">
      <c r="E710" s="17"/>
      <c r="F710" s="18"/>
      <c r="G710" s="19"/>
    </row>
    <row r="711" spans="5:8" ht="21" customHeight="1">
      <c r="E711" s="17"/>
      <c r="F711" s="18"/>
      <c r="G711" s="19"/>
    </row>
    <row r="712" spans="5:8" ht="21" customHeight="1">
      <c r="E712" s="17"/>
      <c r="F712" s="18"/>
      <c r="G712" s="19"/>
      <c r="H712" s="13"/>
    </row>
    <row r="713" spans="5:8" ht="21" customHeight="1">
      <c r="E713" s="17"/>
      <c r="F713" s="18"/>
      <c r="G713" s="19"/>
    </row>
    <row r="714" spans="5:8" ht="21" customHeight="1">
      <c r="E714" s="17"/>
      <c r="F714" s="18"/>
      <c r="G714" s="19"/>
    </row>
    <row r="715" spans="5:8" ht="21" customHeight="1">
      <c r="E715" s="17"/>
      <c r="F715" s="18"/>
      <c r="G715" s="19"/>
    </row>
    <row r="716" spans="5:8" ht="21" customHeight="1">
      <c r="F716" s="18"/>
      <c r="G716" s="19"/>
    </row>
    <row r="717" spans="5:8" ht="21" customHeight="1">
      <c r="E717" s="17"/>
      <c r="F717" s="18"/>
      <c r="G717" s="19"/>
    </row>
    <row r="718" spans="5:8" ht="21" customHeight="1">
      <c r="F718" s="18"/>
      <c r="G718" s="19"/>
    </row>
    <row r="719" spans="5:8" ht="21" customHeight="1">
      <c r="F719" s="18"/>
      <c r="G719" s="19"/>
    </row>
    <row r="720" spans="5:8" ht="21" customHeight="1">
      <c r="F720" s="18"/>
      <c r="G720" s="19"/>
    </row>
    <row r="721" spans="6:7" ht="21" customHeight="1">
      <c r="F721" s="18"/>
      <c r="G721" s="19"/>
    </row>
    <row r="722" spans="6:7" ht="21" customHeight="1">
      <c r="F722" s="18"/>
      <c r="G722" s="19"/>
    </row>
    <row r="723" spans="6:7" ht="21" customHeight="1">
      <c r="F723" s="18"/>
      <c r="G723" s="19"/>
    </row>
    <row r="724" spans="6:7" ht="21" customHeight="1">
      <c r="F724" s="18"/>
      <c r="G724" s="19"/>
    </row>
    <row r="725" spans="6:7" ht="21" customHeight="1">
      <c r="F725" s="18"/>
      <c r="G725" s="19"/>
    </row>
    <row r="726" spans="6:7" ht="21" customHeight="1">
      <c r="F726" s="18"/>
      <c r="G726" s="19"/>
    </row>
    <row r="727" spans="6:7" ht="21" customHeight="1">
      <c r="F727" s="18"/>
      <c r="G727" s="19"/>
    </row>
    <row r="728" spans="6:7" ht="21" customHeight="1">
      <c r="F728" s="18"/>
      <c r="G728" s="19"/>
    </row>
    <row r="729" spans="6:7" ht="21" customHeight="1">
      <c r="F729" s="18"/>
      <c r="G729" s="19"/>
    </row>
    <row r="730" spans="6:7" ht="21" customHeight="1">
      <c r="F730" s="18"/>
      <c r="G730" s="19"/>
    </row>
  </sheetData>
  <mergeCells count="16">
    <mergeCell ref="D513:G513"/>
    <mergeCell ref="D534:G534"/>
    <mergeCell ref="A685:G685"/>
    <mergeCell ref="A690:G690"/>
    <mergeCell ref="A7:D7"/>
    <mergeCell ref="A456:D456"/>
    <mergeCell ref="A458:D458"/>
    <mergeCell ref="A460:D460"/>
    <mergeCell ref="A462:D462"/>
    <mergeCell ref="D499:G499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3"/>
  <sheetViews>
    <sheetView workbookViewId="0">
      <selection activeCell="D10" sqref="D10"/>
    </sheetView>
  </sheetViews>
  <sheetFormatPr defaultRowHeight="21"/>
  <cols>
    <col min="1" max="1" width="3.375" style="4" customWidth="1"/>
    <col min="2" max="2" width="3.875" style="4" customWidth="1"/>
    <col min="3" max="3" width="3.625" style="4" customWidth="1"/>
    <col min="4" max="4" width="35" style="4" customWidth="1"/>
    <col min="5" max="5" width="5" style="4" customWidth="1"/>
    <col min="6" max="6" width="11" style="21" customWidth="1"/>
    <col min="7" max="7" width="16.125" style="4" customWidth="1"/>
    <col min="8" max="8" width="8.75" style="4" customWidth="1"/>
    <col min="9" max="256" width="9" style="4"/>
    <col min="257" max="257" width="3.375" style="4" customWidth="1"/>
    <col min="258" max="258" width="3.875" style="4" customWidth="1"/>
    <col min="259" max="259" width="3.625" style="4" customWidth="1"/>
    <col min="260" max="260" width="35" style="4" customWidth="1"/>
    <col min="261" max="261" width="5" style="4" customWidth="1"/>
    <col min="262" max="262" width="11" style="4" customWidth="1"/>
    <col min="263" max="263" width="16.125" style="4" customWidth="1"/>
    <col min="264" max="264" width="8.75" style="4" customWidth="1"/>
    <col min="265" max="512" width="9" style="4"/>
    <col min="513" max="513" width="3.375" style="4" customWidth="1"/>
    <col min="514" max="514" width="3.875" style="4" customWidth="1"/>
    <col min="515" max="515" width="3.625" style="4" customWidth="1"/>
    <col min="516" max="516" width="35" style="4" customWidth="1"/>
    <col min="517" max="517" width="5" style="4" customWidth="1"/>
    <col min="518" max="518" width="11" style="4" customWidth="1"/>
    <col min="519" max="519" width="16.125" style="4" customWidth="1"/>
    <col min="520" max="520" width="8.75" style="4" customWidth="1"/>
    <col min="521" max="768" width="9" style="4"/>
    <col min="769" max="769" width="3.375" style="4" customWidth="1"/>
    <col min="770" max="770" width="3.875" style="4" customWidth="1"/>
    <col min="771" max="771" width="3.625" style="4" customWidth="1"/>
    <col min="772" max="772" width="35" style="4" customWidth="1"/>
    <col min="773" max="773" width="5" style="4" customWidth="1"/>
    <col min="774" max="774" width="11" style="4" customWidth="1"/>
    <col min="775" max="775" width="16.125" style="4" customWidth="1"/>
    <col min="776" max="776" width="8.75" style="4" customWidth="1"/>
    <col min="777" max="1024" width="9" style="4"/>
    <col min="1025" max="1025" width="3.375" style="4" customWidth="1"/>
    <col min="1026" max="1026" width="3.875" style="4" customWidth="1"/>
    <col min="1027" max="1027" width="3.625" style="4" customWidth="1"/>
    <col min="1028" max="1028" width="35" style="4" customWidth="1"/>
    <col min="1029" max="1029" width="5" style="4" customWidth="1"/>
    <col min="1030" max="1030" width="11" style="4" customWidth="1"/>
    <col min="1031" max="1031" width="16.125" style="4" customWidth="1"/>
    <col min="1032" max="1032" width="8.75" style="4" customWidth="1"/>
    <col min="1033" max="1280" width="9" style="4"/>
    <col min="1281" max="1281" width="3.375" style="4" customWidth="1"/>
    <col min="1282" max="1282" width="3.875" style="4" customWidth="1"/>
    <col min="1283" max="1283" width="3.625" style="4" customWidth="1"/>
    <col min="1284" max="1284" width="35" style="4" customWidth="1"/>
    <col min="1285" max="1285" width="5" style="4" customWidth="1"/>
    <col min="1286" max="1286" width="11" style="4" customWidth="1"/>
    <col min="1287" max="1287" width="16.125" style="4" customWidth="1"/>
    <col min="1288" max="1288" width="8.75" style="4" customWidth="1"/>
    <col min="1289" max="1536" width="9" style="4"/>
    <col min="1537" max="1537" width="3.375" style="4" customWidth="1"/>
    <col min="1538" max="1538" width="3.875" style="4" customWidth="1"/>
    <col min="1539" max="1539" width="3.625" style="4" customWidth="1"/>
    <col min="1540" max="1540" width="35" style="4" customWidth="1"/>
    <col min="1541" max="1541" width="5" style="4" customWidth="1"/>
    <col min="1542" max="1542" width="11" style="4" customWidth="1"/>
    <col min="1543" max="1543" width="16.125" style="4" customWidth="1"/>
    <col min="1544" max="1544" width="8.75" style="4" customWidth="1"/>
    <col min="1545" max="1792" width="9" style="4"/>
    <col min="1793" max="1793" width="3.375" style="4" customWidth="1"/>
    <col min="1794" max="1794" width="3.875" style="4" customWidth="1"/>
    <col min="1795" max="1795" width="3.625" style="4" customWidth="1"/>
    <col min="1796" max="1796" width="35" style="4" customWidth="1"/>
    <col min="1797" max="1797" width="5" style="4" customWidth="1"/>
    <col min="1798" max="1798" width="11" style="4" customWidth="1"/>
    <col min="1799" max="1799" width="16.125" style="4" customWidth="1"/>
    <col min="1800" max="1800" width="8.75" style="4" customWidth="1"/>
    <col min="1801" max="2048" width="9" style="4"/>
    <col min="2049" max="2049" width="3.375" style="4" customWidth="1"/>
    <col min="2050" max="2050" width="3.875" style="4" customWidth="1"/>
    <col min="2051" max="2051" width="3.625" style="4" customWidth="1"/>
    <col min="2052" max="2052" width="35" style="4" customWidth="1"/>
    <col min="2053" max="2053" width="5" style="4" customWidth="1"/>
    <col min="2054" max="2054" width="11" style="4" customWidth="1"/>
    <col min="2055" max="2055" width="16.125" style="4" customWidth="1"/>
    <col min="2056" max="2056" width="8.75" style="4" customWidth="1"/>
    <col min="2057" max="2304" width="9" style="4"/>
    <col min="2305" max="2305" width="3.375" style="4" customWidth="1"/>
    <col min="2306" max="2306" width="3.875" style="4" customWidth="1"/>
    <col min="2307" max="2307" width="3.625" style="4" customWidth="1"/>
    <col min="2308" max="2308" width="35" style="4" customWidth="1"/>
    <col min="2309" max="2309" width="5" style="4" customWidth="1"/>
    <col min="2310" max="2310" width="11" style="4" customWidth="1"/>
    <col min="2311" max="2311" width="16.125" style="4" customWidth="1"/>
    <col min="2312" max="2312" width="8.75" style="4" customWidth="1"/>
    <col min="2313" max="2560" width="9" style="4"/>
    <col min="2561" max="2561" width="3.375" style="4" customWidth="1"/>
    <col min="2562" max="2562" width="3.875" style="4" customWidth="1"/>
    <col min="2563" max="2563" width="3.625" style="4" customWidth="1"/>
    <col min="2564" max="2564" width="35" style="4" customWidth="1"/>
    <col min="2565" max="2565" width="5" style="4" customWidth="1"/>
    <col min="2566" max="2566" width="11" style="4" customWidth="1"/>
    <col min="2567" max="2567" width="16.125" style="4" customWidth="1"/>
    <col min="2568" max="2568" width="8.75" style="4" customWidth="1"/>
    <col min="2569" max="2816" width="9" style="4"/>
    <col min="2817" max="2817" width="3.375" style="4" customWidth="1"/>
    <col min="2818" max="2818" width="3.875" style="4" customWidth="1"/>
    <col min="2819" max="2819" width="3.625" style="4" customWidth="1"/>
    <col min="2820" max="2820" width="35" style="4" customWidth="1"/>
    <col min="2821" max="2821" width="5" style="4" customWidth="1"/>
    <col min="2822" max="2822" width="11" style="4" customWidth="1"/>
    <col min="2823" max="2823" width="16.125" style="4" customWidth="1"/>
    <col min="2824" max="2824" width="8.75" style="4" customWidth="1"/>
    <col min="2825" max="3072" width="9" style="4"/>
    <col min="3073" max="3073" width="3.375" style="4" customWidth="1"/>
    <col min="3074" max="3074" width="3.875" style="4" customWidth="1"/>
    <col min="3075" max="3075" width="3.625" style="4" customWidth="1"/>
    <col min="3076" max="3076" width="35" style="4" customWidth="1"/>
    <col min="3077" max="3077" width="5" style="4" customWidth="1"/>
    <col min="3078" max="3078" width="11" style="4" customWidth="1"/>
    <col min="3079" max="3079" width="16.125" style="4" customWidth="1"/>
    <col min="3080" max="3080" width="8.75" style="4" customWidth="1"/>
    <col min="3081" max="3328" width="9" style="4"/>
    <col min="3329" max="3329" width="3.375" style="4" customWidth="1"/>
    <col min="3330" max="3330" width="3.875" style="4" customWidth="1"/>
    <col min="3331" max="3331" width="3.625" style="4" customWidth="1"/>
    <col min="3332" max="3332" width="35" style="4" customWidth="1"/>
    <col min="3333" max="3333" width="5" style="4" customWidth="1"/>
    <col min="3334" max="3334" width="11" style="4" customWidth="1"/>
    <col min="3335" max="3335" width="16.125" style="4" customWidth="1"/>
    <col min="3336" max="3336" width="8.75" style="4" customWidth="1"/>
    <col min="3337" max="3584" width="9" style="4"/>
    <col min="3585" max="3585" width="3.375" style="4" customWidth="1"/>
    <col min="3586" max="3586" width="3.875" style="4" customWidth="1"/>
    <col min="3587" max="3587" width="3.625" style="4" customWidth="1"/>
    <col min="3588" max="3588" width="35" style="4" customWidth="1"/>
    <col min="3589" max="3589" width="5" style="4" customWidth="1"/>
    <col min="3590" max="3590" width="11" style="4" customWidth="1"/>
    <col min="3591" max="3591" width="16.125" style="4" customWidth="1"/>
    <col min="3592" max="3592" width="8.75" style="4" customWidth="1"/>
    <col min="3593" max="3840" width="9" style="4"/>
    <col min="3841" max="3841" width="3.375" style="4" customWidth="1"/>
    <col min="3842" max="3842" width="3.875" style="4" customWidth="1"/>
    <col min="3843" max="3843" width="3.625" style="4" customWidth="1"/>
    <col min="3844" max="3844" width="35" style="4" customWidth="1"/>
    <col min="3845" max="3845" width="5" style="4" customWidth="1"/>
    <col min="3846" max="3846" width="11" style="4" customWidth="1"/>
    <col min="3847" max="3847" width="16.125" style="4" customWidth="1"/>
    <col min="3848" max="3848" width="8.75" style="4" customWidth="1"/>
    <col min="3849" max="4096" width="9" style="4"/>
    <col min="4097" max="4097" width="3.375" style="4" customWidth="1"/>
    <col min="4098" max="4098" width="3.875" style="4" customWidth="1"/>
    <col min="4099" max="4099" width="3.625" style="4" customWidth="1"/>
    <col min="4100" max="4100" width="35" style="4" customWidth="1"/>
    <col min="4101" max="4101" width="5" style="4" customWidth="1"/>
    <col min="4102" max="4102" width="11" style="4" customWidth="1"/>
    <col min="4103" max="4103" width="16.125" style="4" customWidth="1"/>
    <col min="4104" max="4104" width="8.75" style="4" customWidth="1"/>
    <col min="4105" max="4352" width="9" style="4"/>
    <col min="4353" max="4353" width="3.375" style="4" customWidth="1"/>
    <col min="4354" max="4354" width="3.875" style="4" customWidth="1"/>
    <col min="4355" max="4355" width="3.625" style="4" customWidth="1"/>
    <col min="4356" max="4356" width="35" style="4" customWidth="1"/>
    <col min="4357" max="4357" width="5" style="4" customWidth="1"/>
    <col min="4358" max="4358" width="11" style="4" customWidth="1"/>
    <col min="4359" max="4359" width="16.125" style="4" customWidth="1"/>
    <col min="4360" max="4360" width="8.75" style="4" customWidth="1"/>
    <col min="4361" max="4608" width="9" style="4"/>
    <col min="4609" max="4609" width="3.375" style="4" customWidth="1"/>
    <col min="4610" max="4610" width="3.875" style="4" customWidth="1"/>
    <col min="4611" max="4611" width="3.625" style="4" customWidth="1"/>
    <col min="4612" max="4612" width="35" style="4" customWidth="1"/>
    <col min="4613" max="4613" width="5" style="4" customWidth="1"/>
    <col min="4614" max="4614" width="11" style="4" customWidth="1"/>
    <col min="4615" max="4615" width="16.125" style="4" customWidth="1"/>
    <col min="4616" max="4616" width="8.75" style="4" customWidth="1"/>
    <col min="4617" max="4864" width="9" style="4"/>
    <col min="4865" max="4865" width="3.375" style="4" customWidth="1"/>
    <col min="4866" max="4866" width="3.875" style="4" customWidth="1"/>
    <col min="4867" max="4867" width="3.625" style="4" customWidth="1"/>
    <col min="4868" max="4868" width="35" style="4" customWidth="1"/>
    <col min="4869" max="4869" width="5" style="4" customWidth="1"/>
    <col min="4870" max="4870" width="11" style="4" customWidth="1"/>
    <col min="4871" max="4871" width="16.125" style="4" customWidth="1"/>
    <col min="4872" max="4872" width="8.75" style="4" customWidth="1"/>
    <col min="4873" max="5120" width="9" style="4"/>
    <col min="5121" max="5121" width="3.375" style="4" customWidth="1"/>
    <col min="5122" max="5122" width="3.875" style="4" customWidth="1"/>
    <col min="5123" max="5123" width="3.625" style="4" customWidth="1"/>
    <col min="5124" max="5124" width="35" style="4" customWidth="1"/>
    <col min="5125" max="5125" width="5" style="4" customWidth="1"/>
    <col min="5126" max="5126" width="11" style="4" customWidth="1"/>
    <col min="5127" max="5127" width="16.125" style="4" customWidth="1"/>
    <col min="5128" max="5128" width="8.75" style="4" customWidth="1"/>
    <col min="5129" max="5376" width="9" style="4"/>
    <col min="5377" max="5377" width="3.375" style="4" customWidth="1"/>
    <col min="5378" max="5378" width="3.875" style="4" customWidth="1"/>
    <col min="5379" max="5379" width="3.625" style="4" customWidth="1"/>
    <col min="5380" max="5380" width="35" style="4" customWidth="1"/>
    <col min="5381" max="5381" width="5" style="4" customWidth="1"/>
    <col min="5382" max="5382" width="11" style="4" customWidth="1"/>
    <col min="5383" max="5383" width="16.125" style="4" customWidth="1"/>
    <col min="5384" max="5384" width="8.75" style="4" customWidth="1"/>
    <col min="5385" max="5632" width="9" style="4"/>
    <col min="5633" max="5633" width="3.375" style="4" customWidth="1"/>
    <col min="5634" max="5634" width="3.875" style="4" customWidth="1"/>
    <col min="5635" max="5635" width="3.625" style="4" customWidth="1"/>
    <col min="5636" max="5636" width="35" style="4" customWidth="1"/>
    <col min="5637" max="5637" width="5" style="4" customWidth="1"/>
    <col min="5638" max="5638" width="11" style="4" customWidth="1"/>
    <col min="5639" max="5639" width="16.125" style="4" customWidth="1"/>
    <col min="5640" max="5640" width="8.75" style="4" customWidth="1"/>
    <col min="5641" max="5888" width="9" style="4"/>
    <col min="5889" max="5889" width="3.375" style="4" customWidth="1"/>
    <col min="5890" max="5890" width="3.875" style="4" customWidth="1"/>
    <col min="5891" max="5891" width="3.625" style="4" customWidth="1"/>
    <col min="5892" max="5892" width="35" style="4" customWidth="1"/>
    <col min="5893" max="5893" width="5" style="4" customWidth="1"/>
    <col min="5894" max="5894" width="11" style="4" customWidth="1"/>
    <col min="5895" max="5895" width="16.125" style="4" customWidth="1"/>
    <col min="5896" max="5896" width="8.75" style="4" customWidth="1"/>
    <col min="5897" max="6144" width="9" style="4"/>
    <col min="6145" max="6145" width="3.375" style="4" customWidth="1"/>
    <col min="6146" max="6146" width="3.875" style="4" customWidth="1"/>
    <col min="6147" max="6147" width="3.625" style="4" customWidth="1"/>
    <col min="6148" max="6148" width="35" style="4" customWidth="1"/>
    <col min="6149" max="6149" width="5" style="4" customWidth="1"/>
    <col min="6150" max="6150" width="11" style="4" customWidth="1"/>
    <col min="6151" max="6151" width="16.125" style="4" customWidth="1"/>
    <col min="6152" max="6152" width="8.75" style="4" customWidth="1"/>
    <col min="6153" max="6400" width="9" style="4"/>
    <col min="6401" max="6401" width="3.375" style="4" customWidth="1"/>
    <col min="6402" max="6402" width="3.875" style="4" customWidth="1"/>
    <col min="6403" max="6403" width="3.625" style="4" customWidth="1"/>
    <col min="6404" max="6404" width="35" style="4" customWidth="1"/>
    <col min="6405" max="6405" width="5" style="4" customWidth="1"/>
    <col min="6406" max="6406" width="11" style="4" customWidth="1"/>
    <col min="6407" max="6407" width="16.125" style="4" customWidth="1"/>
    <col min="6408" max="6408" width="8.75" style="4" customWidth="1"/>
    <col min="6409" max="6656" width="9" style="4"/>
    <col min="6657" max="6657" width="3.375" style="4" customWidth="1"/>
    <col min="6658" max="6658" width="3.875" style="4" customWidth="1"/>
    <col min="6659" max="6659" width="3.625" style="4" customWidth="1"/>
    <col min="6660" max="6660" width="35" style="4" customWidth="1"/>
    <col min="6661" max="6661" width="5" style="4" customWidth="1"/>
    <col min="6662" max="6662" width="11" style="4" customWidth="1"/>
    <col min="6663" max="6663" width="16.125" style="4" customWidth="1"/>
    <col min="6664" max="6664" width="8.75" style="4" customWidth="1"/>
    <col min="6665" max="6912" width="9" style="4"/>
    <col min="6913" max="6913" width="3.375" style="4" customWidth="1"/>
    <col min="6914" max="6914" width="3.875" style="4" customWidth="1"/>
    <col min="6915" max="6915" width="3.625" style="4" customWidth="1"/>
    <col min="6916" max="6916" width="35" style="4" customWidth="1"/>
    <col min="6917" max="6917" width="5" style="4" customWidth="1"/>
    <col min="6918" max="6918" width="11" style="4" customWidth="1"/>
    <col min="6919" max="6919" width="16.125" style="4" customWidth="1"/>
    <col min="6920" max="6920" width="8.75" style="4" customWidth="1"/>
    <col min="6921" max="7168" width="9" style="4"/>
    <col min="7169" max="7169" width="3.375" style="4" customWidth="1"/>
    <col min="7170" max="7170" width="3.875" style="4" customWidth="1"/>
    <col min="7171" max="7171" width="3.625" style="4" customWidth="1"/>
    <col min="7172" max="7172" width="35" style="4" customWidth="1"/>
    <col min="7173" max="7173" width="5" style="4" customWidth="1"/>
    <col min="7174" max="7174" width="11" style="4" customWidth="1"/>
    <col min="7175" max="7175" width="16.125" style="4" customWidth="1"/>
    <col min="7176" max="7176" width="8.75" style="4" customWidth="1"/>
    <col min="7177" max="7424" width="9" style="4"/>
    <col min="7425" max="7425" width="3.375" style="4" customWidth="1"/>
    <col min="7426" max="7426" width="3.875" style="4" customWidth="1"/>
    <col min="7427" max="7427" width="3.625" style="4" customWidth="1"/>
    <col min="7428" max="7428" width="35" style="4" customWidth="1"/>
    <col min="7429" max="7429" width="5" style="4" customWidth="1"/>
    <col min="7430" max="7430" width="11" style="4" customWidth="1"/>
    <col min="7431" max="7431" width="16.125" style="4" customWidth="1"/>
    <col min="7432" max="7432" width="8.75" style="4" customWidth="1"/>
    <col min="7433" max="7680" width="9" style="4"/>
    <col min="7681" max="7681" width="3.375" style="4" customWidth="1"/>
    <col min="7682" max="7682" width="3.875" style="4" customWidth="1"/>
    <col min="7683" max="7683" width="3.625" style="4" customWidth="1"/>
    <col min="7684" max="7684" width="35" style="4" customWidth="1"/>
    <col min="7685" max="7685" width="5" style="4" customWidth="1"/>
    <col min="7686" max="7686" width="11" style="4" customWidth="1"/>
    <col min="7687" max="7687" width="16.125" style="4" customWidth="1"/>
    <col min="7688" max="7688" width="8.75" style="4" customWidth="1"/>
    <col min="7689" max="7936" width="9" style="4"/>
    <col min="7937" max="7937" width="3.375" style="4" customWidth="1"/>
    <col min="7938" max="7938" width="3.875" style="4" customWidth="1"/>
    <col min="7939" max="7939" width="3.625" style="4" customWidth="1"/>
    <col min="7940" max="7940" width="35" style="4" customWidth="1"/>
    <col min="7941" max="7941" width="5" style="4" customWidth="1"/>
    <col min="7942" max="7942" width="11" style="4" customWidth="1"/>
    <col min="7943" max="7943" width="16.125" style="4" customWidth="1"/>
    <col min="7944" max="7944" width="8.75" style="4" customWidth="1"/>
    <col min="7945" max="8192" width="9" style="4"/>
    <col min="8193" max="8193" width="3.375" style="4" customWidth="1"/>
    <col min="8194" max="8194" width="3.875" style="4" customWidth="1"/>
    <col min="8195" max="8195" width="3.625" style="4" customWidth="1"/>
    <col min="8196" max="8196" width="35" style="4" customWidth="1"/>
    <col min="8197" max="8197" width="5" style="4" customWidth="1"/>
    <col min="8198" max="8198" width="11" style="4" customWidth="1"/>
    <col min="8199" max="8199" width="16.125" style="4" customWidth="1"/>
    <col min="8200" max="8200" width="8.75" style="4" customWidth="1"/>
    <col min="8201" max="8448" width="9" style="4"/>
    <col min="8449" max="8449" width="3.375" style="4" customWidth="1"/>
    <col min="8450" max="8450" width="3.875" style="4" customWidth="1"/>
    <col min="8451" max="8451" width="3.625" style="4" customWidth="1"/>
    <col min="8452" max="8452" width="35" style="4" customWidth="1"/>
    <col min="8453" max="8453" width="5" style="4" customWidth="1"/>
    <col min="8454" max="8454" width="11" style="4" customWidth="1"/>
    <col min="8455" max="8455" width="16.125" style="4" customWidth="1"/>
    <col min="8456" max="8456" width="8.75" style="4" customWidth="1"/>
    <col min="8457" max="8704" width="9" style="4"/>
    <col min="8705" max="8705" width="3.375" style="4" customWidth="1"/>
    <col min="8706" max="8706" width="3.875" style="4" customWidth="1"/>
    <col min="8707" max="8707" width="3.625" style="4" customWidth="1"/>
    <col min="8708" max="8708" width="35" style="4" customWidth="1"/>
    <col min="8709" max="8709" width="5" style="4" customWidth="1"/>
    <col min="8710" max="8710" width="11" style="4" customWidth="1"/>
    <col min="8711" max="8711" width="16.125" style="4" customWidth="1"/>
    <col min="8712" max="8712" width="8.75" style="4" customWidth="1"/>
    <col min="8713" max="8960" width="9" style="4"/>
    <col min="8961" max="8961" width="3.375" style="4" customWidth="1"/>
    <col min="8962" max="8962" width="3.875" style="4" customWidth="1"/>
    <col min="8963" max="8963" width="3.625" style="4" customWidth="1"/>
    <col min="8964" max="8964" width="35" style="4" customWidth="1"/>
    <col min="8965" max="8965" width="5" style="4" customWidth="1"/>
    <col min="8966" max="8966" width="11" style="4" customWidth="1"/>
    <col min="8967" max="8967" width="16.125" style="4" customWidth="1"/>
    <col min="8968" max="8968" width="8.75" style="4" customWidth="1"/>
    <col min="8969" max="9216" width="9" style="4"/>
    <col min="9217" max="9217" width="3.375" style="4" customWidth="1"/>
    <col min="9218" max="9218" width="3.875" style="4" customWidth="1"/>
    <col min="9219" max="9219" width="3.625" style="4" customWidth="1"/>
    <col min="9220" max="9220" width="35" style="4" customWidth="1"/>
    <col min="9221" max="9221" width="5" style="4" customWidth="1"/>
    <col min="9222" max="9222" width="11" style="4" customWidth="1"/>
    <col min="9223" max="9223" width="16.125" style="4" customWidth="1"/>
    <col min="9224" max="9224" width="8.75" style="4" customWidth="1"/>
    <col min="9225" max="9472" width="9" style="4"/>
    <col min="9473" max="9473" width="3.375" style="4" customWidth="1"/>
    <col min="9474" max="9474" width="3.875" style="4" customWidth="1"/>
    <col min="9475" max="9475" width="3.625" style="4" customWidth="1"/>
    <col min="9476" max="9476" width="35" style="4" customWidth="1"/>
    <col min="9477" max="9477" width="5" style="4" customWidth="1"/>
    <col min="9478" max="9478" width="11" style="4" customWidth="1"/>
    <col min="9479" max="9479" width="16.125" style="4" customWidth="1"/>
    <col min="9480" max="9480" width="8.75" style="4" customWidth="1"/>
    <col min="9481" max="9728" width="9" style="4"/>
    <col min="9729" max="9729" width="3.375" style="4" customWidth="1"/>
    <col min="9730" max="9730" width="3.875" style="4" customWidth="1"/>
    <col min="9731" max="9731" width="3.625" style="4" customWidth="1"/>
    <col min="9732" max="9732" width="35" style="4" customWidth="1"/>
    <col min="9733" max="9733" width="5" style="4" customWidth="1"/>
    <col min="9734" max="9734" width="11" style="4" customWidth="1"/>
    <col min="9735" max="9735" width="16.125" style="4" customWidth="1"/>
    <col min="9736" max="9736" width="8.75" style="4" customWidth="1"/>
    <col min="9737" max="9984" width="9" style="4"/>
    <col min="9985" max="9985" width="3.375" style="4" customWidth="1"/>
    <col min="9986" max="9986" width="3.875" style="4" customWidth="1"/>
    <col min="9987" max="9987" width="3.625" style="4" customWidth="1"/>
    <col min="9988" max="9988" width="35" style="4" customWidth="1"/>
    <col min="9989" max="9989" width="5" style="4" customWidth="1"/>
    <col min="9990" max="9990" width="11" style="4" customWidth="1"/>
    <col min="9991" max="9991" width="16.125" style="4" customWidth="1"/>
    <col min="9992" max="9992" width="8.75" style="4" customWidth="1"/>
    <col min="9993" max="10240" width="9" style="4"/>
    <col min="10241" max="10241" width="3.375" style="4" customWidth="1"/>
    <col min="10242" max="10242" width="3.875" style="4" customWidth="1"/>
    <col min="10243" max="10243" width="3.625" style="4" customWidth="1"/>
    <col min="10244" max="10244" width="35" style="4" customWidth="1"/>
    <col min="10245" max="10245" width="5" style="4" customWidth="1"/>
    <col min="10246" max="10246" width="11" style="4" customWidth="1"/>
    <col min="10247" max="10247" width="16.125" style="4" customWidth="1"/>
    <col min="10248" max="10248" width="8.75" style="4" customWidth="1"/>
    <col min="10249" max="10496" width="9" style="4"/>
    <col min="10497" max="10497" width="3.375" style="4" customWidth="1"/>
    <col min="10498" max="10498" width="3.875" style="4" customWidth="1"/>
    <col min="10499" max="10499" width="3.625" style="4" customWidth="1"/>
    <col min="10500" max="10500" width="35" style="4" customWidth="1"/>
    <col min="10501" max="10501" width="5" style="4" customWidth="1"/>
    <col min="10502" max="10502" width="11" style="4" customWidth="1"/>
    <col min="10503" max="10503" width="16.125" style="4" customWidth="1"/>
    <col min="10504" max="10504" width="8.75" style="4" customWidth="1"/>
    <col min="10505" max="10752" width="9" style="4"/>
    <col min="10753" max="10753" width="3.375" style="4" customWidth="1"/>
    <col min="10754" max="10754" width="3.875" style="4" customWidth="1"/>
    <col min="10755" max="10755" width="3.625" style="4" customWidth="1"/>
    <col min="10756" max="10756" width="35" style="4" customWidth="1"/>
    <col min="10757" max="10757" width="5" style="4" customWidth="1"/>
    <col min="10758" max="10758" width="11" style="4" customWidth="1"/>
    <col min="10759" max="10759" width="16.125" style="4" customWidth="1"/>
    <col min="10760" max="10760" width="8.75" style="4" customWidth="1"/>
    <col min="10761" max="11008" width="9" style="4"/>
    <col min="11009" max="11009" width="3.375" style="4" customWidth="1"/>
    <col min="11010" max="11010" width="3.875" style="4" customWidth="1"/>
    <col min="11011" max="11011" width="3.625" style="4" customWidth="1"/>
    <col min="11012" max="11012" width="35" style="4" customWidth="1"/>
    <col min="11013" max="11013" width="5" style="4" customWidth="1"/>
    <col min="11014" max="11014" width="11" style="4" customWidth="1"/>
    <col min="11015" max="11015" width="16.125" style="4" customWidth="1"/>
    <col min="11016" max="11016" width="8.75" style="4" customWidth="1"/>
    <col min="11017" max="11264" width="9" style="4"/>
    <col min="11265" max="11265" width="3.375" style="4" customWidth="1"/>
    <col min="11266" max="11266" width="3.875" style="4" customWidth="1"/>
    <col min="11267" max="11267" width="3.625" style="4" customWidth="1"/>
    <col min="11268" max="11268" width="35" style="4" customWidth="1"/>
    <col min="11269" max="11269" width="5" style="4" customWidth="1"/>
    <col min="11270" max="11270" width="11" style="4" customWidth="1"/>
    <col min="11271" max="11271" width="16.125" style="4" customWidth="1"/>
    <col min="11272" max="11272" width="8.75" style="4" customWidth="1"/>
    <col min="11273" max="11520" width="9" style="4"/>
    <col min="11521" max="11521" width="3.375" style="4" customWidth="1"/>
    <col min="11522" max="11522" width="3.875" style="4" customWidth="1"/>
    <col min="11523" max="11523" width="3.625" style="4" customWidth="1"/>
    <col min="11524" max="11524" width="35" style="4" customWidth="1"/>
    <col min="11525" max="11525" width="5" style="4" customWidth="1"/>
    <col min="11526" max="11526" width="11" style="4" customWidth="1"/>
    <col min="11527" max="11527" width="16.125" style="4" customWidth="1"/>
    <col min="11528" max="11528" width="8.75" style="4" customWidth="1"/>
    <col min="11529" max="11776" width="9" style="4"/>
    <col min="11777" max="11777" width="3.375" style="4" customWidth="1"/>
    <col min="11778" max="11778" width="3.875" style="4" customWidth="1"/>
    <col min="11779" max="11779" width="3.625" style="4" customWidth="1"/>
    <col min="11780" max="11780" width="35" style="4" customWidth="1"/>
    <col min="11781" max="11781" width="5" style="4" customWidth="1"/>
    <col min="11782" max="11782" width="11" style="4" customWidth="1"/>
    <col min="11783" max="11783" width="16.125" style="4" customWidth="1"/>
    <col min="11784" max="11784" width="8.75" style="4" customWidth="1"/>
    <col min="11785" max="12032" width="9" style="4"/>
    <col min="12033" max="12033" width="3.375" style="4" customWidth="1"/>
    <col min="12034" max="12034" width="3.875" style="4" customWidth="1"/>
    <col min="12035" max="12035" width="3.625" style="4" customWidth="1"/>
    <col min="12036" max="12036" width="35" style="4" customWidth="1"/>
    <col min="12037" max="12037" width="5" style="4" customWidth="1"/>
    <col min="12038" max="12038" width="11" style="4" customWidth="1"/>
    <col min="12039" max="12039" width="16.125" style="4" customWidth="1"/>
    <col min="12040" max="12040" width="8.75" style="4" customWidth="1"/>
    <col min="12041" max="12288" width="9" style="4"/>
    <col min="12289" max="12289" width="3.375" style="4" customWidth="1"/>
    <col min="12290" max="12290" width="3.875" style="4" customWidth="1"/>
    <col min="12291" max="12291" width="3.625" style="4" customWidth="1"/>
    <col min="12292" max="12292" width="35" style="4" customWidth="1"/>
    <col min="12293" max="12293" width="5" style="4" customWidth="1"/>
    <col min="12294" max="12294" width="11" style="4" customWidth="1"/>
    <col min="12295" max="12295" width="16.125" style="4" customWidth="1"/>
    <col min="12296" max="12296" width="8.75" style="4" customWidth="1"/>
    <col min="12297" max="12544" width="9" style="4"/>
    <col min="12545" max="12545" width="3.375" style="4" customWidth="1"/>
    <col min="12546" max="12546" width="3.875" style="4" customWidth="1"/>
    <col min="12547" max="12547" width="3.625" style="4" customWidth="1"/>
    <col min="12548" max="12548" width="35" style="4" customWidth="1"/>
    <col min="12549" max="12549" width="5" style="4" customWidth="1"/>
    <col min="12550" max="12550" width="11" style="4" customWidth="1"/>
    <col min="12551" max="12551" width="16.125" style="4" customWidth="1"/>
    <col min="12552" max="12552" width="8.75" style="4" customWidth="1"/>
    <col min="12553" max="12800" width="9" style="4"/>
    <col min="12801" max="12801" width="3.375" style="4" customWidth="1"/>
    <col min="12802" max="12802" width="3.875" style="4" customWidth="1"/>
    <col min="12803" max="12803" width="3.625" style="4" customWidth="1"/>
    <col min="12804" max="12804" width="35" style="4" customWidth="1"/>
    <col min="12805" max="12805" width="5" style="4" customWidth="1"/>
    <col min="12806" max="12806" width="11" style="4" customWidth="1"/>
    <col min="12807" max="12807" width="16.125" style="4" customWidth="1"/>
    <col min="12808" max="12808" width="8.75" style="4" customWidth="1"/>
    <col min="12809" max="13056" width="9" style="4"/>
    <col min="13057" max="13057" width="3.375" style="4" customWidth="1"/>
    <col min="13058" max="13058" width="3.875" style="4" customWidth="1"/>
    <col min="13059" max="13059" width="3.625" style="4" customWidth="1"/>
    <col min="13060" max="13060" width="35" style="4" customWidth="1"/>
    <col min="13061" max="13061" width="5" style="4" customWidth="1"/>
    <col min="13062" max="13062" width="11" style="4" customWidth="1"/>
    <col min="13063" max="13063" width="16.125" style="4" customWidth="1"/>
    <col min="13064" max="13064" width="8.75" style="4" customWidth="1"/>
    <col min="13065" max="13312" width="9" style="4"/>
    <col min="13313" max="13313" width="3.375" style="4" customWidth="1"/>
    <col min="13314" max="13314" width="3.875" style="4" customWidth="1"/>
    <col min="13315" max="13315" width="3.625" style="4" customWidth="1"/>
    <col min="13316" max="13316" width="35" style="4" customWidth="1"/>
    <col min="13317" max="13317" width="5" style="4" customWidth="1"/>
    <col min="13318" max="13318" width="11" style="4" customWidth="1"/>
    <col min="13319" max="13319" width="16.125" style="4" customWidth="1"/>
    <col min="13320" max="13320" width="8.75" style="4" customWidth="1"/>
    <col min="13321" max="13568" width="9" style="4"/>
    <col min="13569" max="13569" width="3.375" style="4" customWidth="1"/>
    <col min="13570" max="13570" width="3.875" style="4" customWidth="1"/>
    <col min="13571" max="13571" width="3.625" style="4" customWidth="1"/>
    <col min="13572" max="13572" width="35" style="4" customWidth="1"/>
    <col min="13573" max="13573" width="5" style="4" customWidth="1"/>
    <col min="13574" max="13574" width="11" style="4" customWidth="1"/>
    <col min="13575" max="13575" width="16.125" style="4" customWidth="1"/>
    <col min="13576" max="13576" width="8.75" style="4" customWidth="1"/>
    <col min="13577" max="13824" width="9" style="4"/>
    <col min="13825" max="13825" width="3.375" style="4" customWidth="1"/>
    <col min="13826" max="13826" width="3.875" style="4" customWidth="1"/>
    <col min="13827" max="13827" width="3.625" style="4" customWidth="1"/>
    <col min="13828" max="13828" width="35" style="4" customWidth="1"/>
    <col min="13829" max="13829" width="5" style="4" customWidth="1"/>
    <col min="13830" max="13830" width="11" style="4" customWidth="1"/>
    <col min="13831" max="13831" width="16.125" style="4" customWidth="1"/>
    <col min="13832" max="13832" width="8.75" style="4" customWidth="1"/>
    <col min="13833" max="14080" width="9" style="4"/>
    <col min="14081" max="14081" width="3.375" style="4" customWidth="1"/>
    <col min="14082" max="14082" width="3.875" style="4" customWidth="1"/>
    <col min="14083" max="14083" width="3.625" style="4" customWidth="1"/>
    <col min="14084" max="14084" width="35" style="4" customWidth="1"/>
    <col min="14085" max="14085" width="5" style="4" customWidth="1"/>
    <col min="14086" max="14086" width="11" style="4" customWidth="1"/>
    <col min="14087" max="14087" width="16.125" style="4" customWidth="1"/>
    <col min="14088" max="14088" width="8.75" style="4" customWidth="1"/>
    <col min="14089" max="14336" width="9" style="4"/>
    <col min="14337" max="14337" width="3.375" style="4" customWidth="1"/>
    <col min="14338" max="14338" width="3.875" style="4" customWidth="1"/>
    <col min="14339" max="14339" width="3.625" style="4" customWidth="1"/>
    <col min="14340" max="14340" width="35" style="4" customWidth="1"/>
    <col min="14341" max="14341" width="5" style="4" customWidth="1"/>
    <col min="14342" max="14342" width="11" style="4" customWidth="1"/>
    <col min="14343" max="14343" width="16.125" style="4" customWidth="1"/>
    <col min="14344" max="14344" width="8.75" style="4" customWidth="1"/>
    <col min="14345" max="14592" width="9" style="4"/>
    <col min="14593" max="14593" width="3.375" style="4" customWidth="1"/>
    <col min="14594" max="14594" width="3.875" style="4" customWidth="1"/>
    <col min="14595" max="14595" width="3.625" style="4" customWidth="1"/>
    <col min="14596" max="14596" width="35" style="4" customWidth="1"/>
    <col min="14597" max="14597" width="5" style="4" customWidth="1"/>
    <col min="14598" max="14598" width="11" style="4" customWidth="1"/>
    <col min="14599" max="14599" width="16.125" style="4" customWidth="1"/>
    <col min="14600" max="14600" width="8.75" style="4" customWidth="1"/>
    <col min="14601" max="14848" width="9" style="4"/>
    <col min="14849" max="14849" width="3.375" style="4" customWidth="1"/>
    <col min="14850" max="14850" width="3.875" style="4" customWidth="1"/>
    <col min="14851" max="14851" width="3.625" style="4" customWidth="1"/>
    <col min="14852" max="14852" width="35" style="4" customWidth="1"/>
    <col min="14853" max="14853" width="5" style="4" customWidth="1"/>
    <col min="14854" max="14854" width="11" style="4" customWidth="1"/>
    <col min="14855" max="14855" width="16.125" style="4" customWidth="1"/>
    <col min="14856" max="14856" width="8.75" style="4" customWidth="1"/>
    <col min="14857" max="15104" width="9" style="4"/>
    <col min="15105" max="15105" width="3.375" style="4" customWidth="1"/>
    <col min="15106" max="15106" width="3.875" style="4" customWidth="1"/>
    <col min="15107" max="15107" width="3.625" style="4" customWidth="1"/>
    <col min="15108" max="15108" width="35" style="4" customWidth="1"/>
    <col min="15109" max="15109" width="5" style="4" customWidth="1"/>
    <col min="15110" max="15110" width="11" style="4" customWidth="1"/>
    <col min="15111" max="15111" width="16.125" style="4" customWidth="1"/>
    <col min="15112" max="15112" width="8.75" style="4" customWidth="1"/>
    <col min="15113" max="15360" width="9" style="4"/>
    <col min="15361" max="15361" width="3.375" style="4" customWidth="1"/>
    <col min="15362" max="15362" width="3.875" style="4" customWidth="1"/>
    <col min="15363" max="15363" width="3.625" style="4" customWidth="1"/>
    <col min="15364" max="15364" width="35" style="4" customWidth="1"/>
    <col min="15365" max="15365" width="5" style="4" customWidth="1"/>
    <col min="15366" max="15366" width="11" style="4" customWidth="1"/>
    <col min="15367" max="15367" width="16.125" style="4" customWidth="1"/>
    <col min="15368" max="15368" width="8.75" style="4" customWidth="1"/>
    <col min="15369" max="15616" width="9" style="4"/>
    <col min="15617" max="15617" width="3.375" style="4" customWidth="1"/>
    <col min="15618" max="15618" width="3.875" style="4" customWidth="1"/>
    <col min="15619" max="15619" width="3.625" style="4" customWidth="1"/>
    <col min="15620" max="15620" width="35" style="4" customWidth="1"/>
    <col min="15621" max="15621" width="5" style="4" customWidth="1"/>
    <col min="15622" max="15622" width="11" style="4" customWidth="1"/>
    <col min="15623" max="15623" width="16.125" style="4" customWidth="1"/>
    <col min="15624" max="15624" width="8.75" style="4" customWidth="1"/>
    <col min="15625" max="15872" width="9" style="4"/>
    <col min="15873" max="15873" width="3.375" style="4" customWidth="1"/>
    <col min="15874" max="15874" width="3.875" style="4" customWidth="1"/>
    <col min="15875" max="15875" width="3.625" style="4" customWidth="1"/>
    <col min="15876" max="15876" width="35" style="4" customWidth="1"/>
    <col min="15877" max="15877" width="5" style="4" customWidth="1"/>
    <col min="15878" max="15878" width="11" style="4" customWidth="1"/>
    <col min="15879" max="15879" width="16.125" style="4" customWidth="1"/>
    <col min="15880" max="15880" width="8.75" style="4" customWidth="1"/>
    <col min="15881" max="16128" width="9" style="4"/>
    <col min="16129" max="16129" width="3.375" style="4" customWidth="1"/>
    <col min="16130" max="16130" width="3.875" style="4" customWidth="1"/>
    <col min="16131" max="16131" width="3.625" style="4" customWidth="1"/>
    <col min="16132" max="16132" width="35" style="4" customWidth="1"/>
    <col min="16133" max="16133" width="5" style="4" customWidth="1"/>
    <col min="16134" max="16134" width="11" style="4" customWidth="1"/>
    <col min="16135" max="16135" width="16.125" style="4" customWidth="1"/>
    <col min="16136" max="16136" width="8.75" style="4" customWidth="1"/>
    <col min="16137" max="16384" width="9" style="4"/>
  </cols>
  <sheetData>
    <row r="1" spans="1:7" s="2" customFormat="1" ht="23.25">
      <c r="A1" s="1" t="s">
        <v>0</v>
      </c>
      <c r="B1" s="1"/>
      <c r="C1" s="1"/>
      <c r="D1" s="1"/>
      <c r="E1" s="1"/>
      <c r="F1" s="1"/>
      <c r="G1" s="1"/>
    </row>
    <row r="2" spans="1:7" ht="23.25">
      <c r="A2" s="3" t="s">
        <v>1</v>
      </c>
      <c r="B2" s="3"/>
      <c r="C2" s="3"/>
      <c r="D2" s="3"/>
      <c r="E2" s="3"/>
      <c r="F2" s="3"/>
      <c r="G2" s="3"/>
    </row>
    <row r="3" spans="1:7" ht="23.25">
      <c r="A3" s="3" t="s">
        <v>559</v>
      </c>
      <c r="B3" s="3"/>
      <c r="C3" s="3"/>
      <c r="D3" s="3"/>
      <c r="E3" s="3"/>
      <c r="F3" s="3"/>
      <c r="G3" s="3"/>
    </row>
    <row r="4" spans="1:7" ht="23.25">
      <c r="A4" s="3" t="s">
        <v>57</v>
      </c>
      <c r="B4" s="3"/>
      <c r="C4" s="3"/>
      <c r="D4" s="3"/>
      <c r="E4" s="3"/>
      <c r="F4" s="3"/>
      <c r="G4" s="3"/>
    </row>
    <row r="5" spans="1:7" ht="23.25">
      <c r="A5" s="3" t="s">
        <v>560</v>
      </c>
      <c r="B5" s="3"/>
      <c r="C5" s="3"/>
      <c r="D5" s="3"/>
      <c r="E5" s="3"/>
      <c r="F5" s="3"/>
      <c r="G5" s="3"/>
    </row>
    <row r="6" spans="1:7" ht="22.5" customHeight="1">
      <c r="A6" s="3" t="s">
        <v>561</v>
      </c>
      <c r="B6" s="3"/>
      <c r="C6" s="3"/>
      <c r="D6" s="3"/>
      <c r="E6" s="3"/>
      <c r="F6" s="3"/>
      <c r="G6" s="3"/>
    </row>
    <row r="7" spans="1:7" ht="23.25">
      <c r="A7" s="6" t="s">
        <v>59</v>
      </c>
      <c r="B7" s="6"/>
      <c r="C7" s="6"/>
      <c r="D7" s="6"/>
      <c r="E7" s="7"/>
      <c r="F7" s="48">
        <f>SUM(F9+F149)</f>
        <v>2838440</v>
      </c>
      <c r="G7" s="9" t="s">
        <v>6</v>
      </c>
    </row>
    <row r="8" spans="1:7" ht="11.25" customHeight="1">
      <c r="A8" s="4" t="s">
        <v>366</v>
      </c>
    </row>
    <row r="9" spans="1:7" ht="23.25">
      <c r="A9" s="49" t="s">
        <v>562</v>
      </c>
      <c r="B9" s="50"/>
      <c r="C9" s="50"/>
      <c r="D9" s="51"/>
      <c r="E9" s="52"/>
      <c r="F9" s="12">
        <f>SUM(F10+F37+F44+F130+F142)</f>
        <v>2804040</v>
      </c>
      <c r="G9" s="49" t="s">
        <v>6</v>
      </c>
    </row>
    <row r="10" spans="1:7">
      <c r="B10" s="10" t="s">
        <v>563</v>
      </c>
      <c r="E10" s="11" t="s">
        <v>8</v>
      </c>
      <c r="F10" s="12">
        <f>SUM(F11,F27)</f>
        <v>1567140</v>
      </c>
      <c r="G10" s="10" t="s">
        <v>9</v>
      </c>
    </row>
    <row r="11" spans="1:7">
      <c r="C11" s="10" t="s">
        <v>65</v>
      </c>
      <c r="E11" s="11" t="s">
        <v>8</v>
      </c>
      <c r="F11" s="12">
        <f>SUM(F12,F16)</f>
        <v>1273500</v>
      </c>
      <c r="G11" s="10" t="s">
        <v>9</v>
      </c>
    </row>
    <row r="12" spans="1:7">
      <c r="D12" s="10" t="s">
        <v>564</v>
      </c>
      <c r="E12" s="11" t="s">
        <v>8</v>
      </c>
      <c r="F12" s="13">
        <v>1230840</v>
      </c>
      <c r="G12" s="10" t="s">
        <v>9</v>
      </c>
    </row>
    <row r="13" spans="1:7">
      <c r="A13" s="4" t="s">
        <v>565</v>
      </c>
    </row>
    <row r="14" spans="1:7">
      <c r="A14" s="4" t="s">
        <v>566</v>
      </c>
    </row>
    <row r="15" spans="1:7">
      <c r="A15" s="10"/>
      <c r="B15" s="4" t="s">
        <v>567</v>
      </c>
    </row>
    <row r="16" spans="1:7">
      <c r="D16" s="10" t="s">
        <v>568</v>
      </c>
      <c r="E16" s="11" t="s">
        <v>8</v>
      </c>
      <c r="F16" s="12">
        <f>SUM(F17+F22)</f>
        <v>42660</v>
      </c>
      <c r="G16" s="10" t="s">
        <v>509</v>
      </c>
    </row>
    <row r="17" spans="1:8" s="15" customFormat="1" ht="21" customHeight="1">
      <c r="D17" s="15" t="s">
        <v>569</v>
      </c>
      <c r="E17" s="17" t="s">
        <v>8</v>
      </c>
      <c r="F17" s="19">
        <v>36960</v>
      </c>
      <c r="G17" s="15" t="s">
        <v>9</v>
      </c>
      <c r="H17" s="19"/>
    </row>
    <row r="18" spans="1:8" s="15" customFormat="1" ht="21" customHeight="1">
      <c r="A18" s="15" t="s">
        <v>570</v>
      </c>
      <c r="F18" s="19"/>
      <c r="H18" s="19"/>
    </row>
    <row r="19" spans="1:8" s="15" customFormat="1" ht="21" customHeight="1">
      <c r="A19" s="15" t="s">
        <v>571</v>
      </c>
      <c r="F19" s="19"/>
      <c r="H19" s="19"/>
    </row>
    <row r="20" spans="1:8" s="15" customFormat="1" ht="21" customHeight="1">
      <c r="A20" s="15" t="s">
        <v>572</v>
      </c>
      <c r="F20" s="19"/>
      <c r="H20" s="19"/>
    </row>
    <row r="21" spans="1:8">
      <c r="B21" s="4" t="s">
        <v>567</v>
      </c>
    </row>
    <row r="22" spans="1:8" s="15" customFormat="1" ht="21" customHeight="1">
      <c r="D22" s="15" t="s">
        <v>82</v>
      </c>
      <c r="E22" s="17" t="s">
        <v>8</v>
      </c>
      <c r="F22" s="19">
        <v>5700</v>
      </c>
      <c r="G22" s="15" t="s">
        <v>9</v>
      </c>
      <c r="H22" s="19"/>
    </row>
    <row r="23" spans="1:8" s="15" customFormat="1" ht="21" customHeight="1">
      <c r="A23" s="15" t="s">
        <v>573</v>
      </c>
      <c r="F23" s="19"/>
      <c r="H23" s="19"/>
    </row>
    <row r="24" spans="1:8" s="15" customFormat="1" ht="21" customHeight="1">
      <c r="A24" s="15" t="s">
        <v>574</v>
      </c>
      <c r="F24" s="19"/>
      <c r="H24" s="19"/>
    </row>
    <row r="25" spans="1:8">
      <c r="A25" s="15" t="s">
        <v>575</v>
      </c>
    </row>
    <row r="26" spans="1:8">
      <c r="A26" s="15"/>
      <c r="B26" s="4" t="s">
        <v>567</v>
      </c>
    </row>
    <row r="27" spans="1:8">
      <c r="A27" s="10"/>
      <c r="C27" s="10" t="s">
        <v>89</v>
      </c>
      <c r="E27" s="11" t="s">
        <v>8</v>
      </c>
      <c r="F27" s="12">
        <f>SUM(F28,F32)</f>
        <v>293640</v>
      </c>
      <c r="G27" s="10" t="s">
        <v>6</v>
      </c>
    </row>
    <row r="28" spans="1:8">
      <c r="D28" s="10" t="s">
        <v>576</v>
      </c>
      <c r="E28" s="11" t="s">
        <v>8</v>
      </c>
      <c r="F28" s="13">
        <v>274200</v>
      </c>
      <c r="G28" s="10" t="s">
        <v>9</v>
      </c>
    </row>
    <row r="29" spans="1:8">
      <c r="A29" s="4" t="s">
        <v>577</v>
      </c>
    </row>
    <row r="30" spans="1:8">
      <c r="A30" s="4" t="s">
        <v>578</v>
      </c>
    </row>
    <row r="31" spans="1:8">
      <c r="B31" s="4" t="s">
        <v>567</v>
      </c>
    </row>
    <row r="32" spans="1:8">
      <c r="D32" s="10" t="s">
        <v>579</v>
      </c>
      <c r="E32" s="11" t="s">
        <v>8</v>
      </c>
      <c r="F32" s="12">
        <v>19440</v>
      </c>
      <c r="G32" s="10" t="s">
        <v>9</v>
      </c>
    </row>
    <row r="33" spans="1:7">
      <c r="A33" s="4" t="s">
        <v>580</v>
      </c>
    </row>
    <row r="34" spans="1:7">
      <c r="A34" s="4" t="s">
        <v>581</v>
      </c>
    </row>
    <row r="35" spans="1:7">
      <c r="A35" s="4" t="s">
        <v>582</v>
      </c>
    </row>
    <row r="36" spans="1:7">
      <c r="B36" s="4" t="s">
        <v>567</v>
      </c>
    </row>
    <row r="37" spans="1:7">
      <c r="B37" s="10" t="s">
        <v>98</v>
      </c>
      <c r="E37" s="11" t="s">
        <v>8</v>
      </c>
      <c r="F37" s="12">
        <f>SUM(F38)</f>
        <v>341310</v>
      </c>
      <c r="G37" s="10" t="s">
        <v>6</v>
      </c>
    </row>
    <row r="38" spans="1:7" ht="24" customHeight="1">
      <c r="D38" s="10" t="s">
        <v>583</v>
      </c>
      <c r="E38" s="11" t="s">
        <v>8</v>
      </c>
      <c r="F38" s="13">
        <v>341310</v>
      </c>
      <c r="G38" s="10" t="s">
        <v>9</v>
      </c>
    </row>
    <row r="39" spans="1:7">
      <c r="A39" s="4" t="s">
        <v>584</v>
      </c>
    </row>
    <row r="40" spans="1:7">
      <c r="A40" s="4" t="s">
        <v>585</v>
      </c>
    </row>
    <row r="41" spans="1:7">
      <c r="A41" s="4" t="s">
        <v>586</v>
      </c>
    </row>
    <row r="42" spans="1:7">
      <c r="A42" s="10"/>
      <c r="B42" s="4" t="s">
        <v>567</v>
      </c>
    </row>
    <row r="43" spans="1:7">
      <c r="A43" s="10"/>
    </row>
    <row r="44" spans="1:7">
      <c r="B44" s="10" t="s">
        <v>103</v>
      </c>
      <c r="E44" s="11" t="s">
        <v>8</v>
      </c>
      <c r="F44" s="12">
        <f>SUM(F45+F73+F106)</f>
        <v>640590</v>
      </c>
      <c r="G44" s="10" t="s">
        <v>9</v>
      </c>
    </row>
    <row r="45" spans="1:7">
      <c r="C45" s="10" t="s">
        <v>104</v>
      </c>
      <c r="E45" s="11" t="s">
        <v>8</v>
      </c>
      <c r="F45" s="12">
        <f>SUM(F47,F51,F55,F58,F62,F66)</f>
        <v>285590</v>
      </c>
      <c r="G45" s="10" t="s">
        <v>64</v>
      </c>
    </row>
    <row r="46" spans="1:7">
      <c r="D46" s="10" t="s">
        <v>587</v>
      </c>
      <c r="E46" s="11"/>
      <c r="F46" s="12"/>
      <c r="G46" s="10"/>
    </row>
    <row r="47" spans="1:7">
      <c r="D47" s="10"/>
      <c r="E47" s="11" t="s">
        <v>8</v>
      </c>
      <c r="F47" s="12">
        <v>5000</v>
      </c>
      <c r="G47" s="10" t="s">
        <v>106</v>
      </c>
    </row>
    <row r="48" spans="1:7">
      <c r="A48" s="4" t="s">
        <v>588</v>
      </c>
    </row>
    <row r="49" spans="1:7">
      <c r="A49" s="4" t="s">
        <v>589</v>
      </c>
    </row>
    <row r="50" spans="1:7">
      <c r="A50" s="10"/>
      <c r="B50" s="4" t="s">
        <v>567</v>
      </c>
    </row>
    <row r="51" spans="1:7">
      <c r="D51" s="10" t="s">
        <v>590</v>
      </c>
      <c r="E51" s="11"/>
      <c r="F51" s="12">
        <v>10000</v>
      </c>
      <c r="G51" s="10" t="s">
        <v>106</v>
      </c>
    </row>
    <row r="52" spans="1:7">
      <c r="A52" s="4" t="s">
        <v>591</v>
      </c>
    </row>
    <row r="53" spans="1:7">
      <c r="A53" s="4" t="s">
        <v>592</v>
      </c>
    </row>
    <row r="54" spans="1:7">
      <c r="B54" s="4" t="s">
        <v>567</v>
      </c>
    </row>
    <row r="55" spans="1:7">
      <c r="D55" s="10" t="s">
        <v>118</v>
      </c>
      <c r="E55" s="11" t="s">
        <v>8</v>
      </c>
      <c r="F55" s="12">
        <v>45000</v>
      </c>
      <c r="G55" s="10" t="s">
        <v>106</v>
      </c>
    </row>
    <row r="56" spans="1:7">
      <c r="A56" s="4" t="s">
        <v>593</v>
      </c>
    </row>
    <row r="57" spans="1:7">
      <c r="B57" s="4" t="s">
        <v>567</v>
      </c>
    </row>
    <row r="58" spans="1:7">
      <c r="D58" s="10" t="s">
        <v>120</v>
      </c>
      <c r="E58" s="11" t="s">
        <v>8</v>
      </c>
      <c r="F58" s="12">
        <v>35000</v>
      </c>
      <c r="G58" s="10" t="s">
        <v>106</v>
      </c>
    </row>
    <row r="59" spans="1:7">
      <c r="A59" s="4" t="s">
        <v>594</v>
      </c>
    </row>
    <row r="60" spans="1:7">
      <c r="A60" s="4" t="s">
        <v>595</v>
      </c>
    </row>
    <row r="61" spans="1:7">
      <c r="B61" s="4" t="s">
        <v>567</v>
      </c>
    </row>
    <row r="62" spans="1:7">
      <c r="D62" s="10" t="s">
        <v>123</v>
      </c>
      <c r="E62" s="11" t="s">
        <v>8</v>
      </c>
      <c r="F62" s="12">
        <v>50000</v>
      </c>
      <c r="G62" s="10" t="s">
        <v>106</v>
      </c>
    </row>
    <row r="63" spans="1:7">
      <c r="A63" s="4" t="s">
        <v>596</v>
      </c>
    </row>
    <row r="64" spans="1:7">
      <c r="A64" s="4" t="s">
        <v>597</v>
      </c>
    </row>
    <row r="65" spans="1:7">
      <c r="B65" s="4" t="s">
        <v>567</v>
      </c>
    </row>
    <row r="66" spans="1:7">
      <c r="D66" s="31" t="s">
        <v>128</v>
      </c>
      <c r="E66" s="11" t="s">
        <v>8</v>
      </c>
      <c r="F66" s="12">
        <v>140590</v>
      </c>
      <c r="G66" s="10" t="s">
        <v>106</v>
      </c>
    </row>
    <row r="67" spans="1:7">
      <c r="A67" s="15" t="s">
        <v>598</v>
      </c>
      <c r="D67" s="10"/>
      <c r="E67" s="11"/>
      <c r="F67" s="12"/>
      <c r="G67" s="10"/>
    </row>
    <row r="68" spans="1:7">
      <c r="A68" s="4" t="s">
        <v>599</v>
      </c>
      <c r="D68" s="10"/>
      <c r="E68" s="11"/>
      <c r="F68" s="12"/>
      <c r="G68" s="10"/>
    </row>
    <row r="69" spans="1:7">
      <c r="B69" s="4" t="s">
        <v>567</v>
      </c>
    </row>
    <row r="73" spans="1:7" ht="23.1" customHeight="1">
      <c r="C73" s="10" t="s">
        <v>600</v>
      </c>
      <c r="E73" s="11" t="s">
        <v>8</v>
      </c>
      <c r="F73" s="12">
        <f>SUM(F74+F80+F85+G79+F93)</f>
        <v>225000</v>
      </c>
      <c r="G73" s="10" t="s">
        <v>64</v>
      </c>
    </row>
    <row r="74" spans="1:7" s="10" customFormat="1" ht="23.1" customHeight="1">
      <c r="B74" s="10" t="s">
        <v>132</v>
      </c>
      <c r="E74" s="11" t="s">
        <v>8</v>
      </c>
      <c r="F74" s="12">
        <v>15000</v>
      </c>
      <c r="G74" s="10" t="s">
        <v>9</v>
      </c>
    </row>
    <row r="75" spans="1:7" ht="23.1" customHeight="1">
      <c r="A75" s="4" t="s">
        <v>601</v>
      </c>
      <c r="D75" s="10"/>
    </row>
    <row r="76" spans="1:7" ht="23.1" customHeight="1">
      <c r="A76" s="4" t="s">
        <v>602</v>
      </c>
    </row>
    <row r="77" spans="1:7" ht="23.1" customHeight="1">
      <c r="A77" s="4" t="s">
        <v>603</v>
      </c>
    </row>
    <row r="78" spans="1:7" ht="23.1" customHeight="1">
      <c r="A78" s="4" t="s">
        <v>604</v>
      </c>
    </row>
    <row r="79" spans="1:7" ht="23.1" customHeight="1">
      <c r="B79" s="4" t="s">
        <v>605</v>
      </c>
    </row>
    <row r="80" spans="1:7" s="10" customFormat="1" ht="23.1" customHeight="1">
      <c r="B80" s="53" t="s">
        <v>140</v>
      </c>
      <c r="E80" s="11" t="s">
        <v>8</v>
      </c>
      <c r="F80" s="12">
        <v>30000</v>
      </c>
      <c r="G80" s="10" t="s">
        <v>106</v>
      </c>
    </row>
    <row r="81" spans="1:7" ht="23.1" customHeight="1">
      <c r="A81" s="4" t="s">
        <v>606</v>
      </c>
    </row>
    <row r="82" spans="1:7" ht="23.1" customHeight="1">
      <c r="A82" s="4" t="s">
        <v>607</v>
      </c>
    </row>
    <row r="83" spans="1:7" ht="23.1" customHeight="1">
      <c r="B83" s="4" t="s">
        <v>605</v>
      </c>
    </row>
    <row r="84" spans="1:7" ht="23.1" customHeight="1"/>
    <row r="85" spans="1:7" s="10" customFormat="1" ht="23.1" customHeight="1">
      <c r="B85" s="10" t="s">
        <v>148</v>
      </c>
      <c r="E85" s="11" t="s">
        <v>8</v>
      </c>
      <c r="F85" s="12">
        <f>SUM(F86)</f>
        <v>60000</v>
      </c>
      <c r="G85" s="10" t="s">
        <v>106</v>
      </c>
    </row>
    <row r="86" spans="1:7" ht="23.1" customHeight="1">
      <c r="D86" s="53" t="s">
        <v>608</v>
      </c>
      <c r="E86" s="11" t="s">
        <v>8</v>
      </c>
      <c r="F86" s="12">
        <v>60000</v>
      </c>
      <c r="G86" s="10" t="s">
        <v>106</v>
      </c>
    </row>
    <row r="87" spans="1:7" ht="23.1" customHeight="1">
      <c r="A87" s="4" t="s">
        <v>609</v>
      </c>
    </row>
    <row r="88" spans="1:7" ht="23.1" customHeight="1">
      <c r="A88" s="4" t="s">
        <v>610</v>
      </c>
    </row>
    <row r="89" spans="1:7" ht="23.1" customHeight="1">
      <c r="A89" s="4" t="s">
        <v>611</v>
      </c>
    </row>
    <row r="90" spans="1:7" ht="23.1" customHeight="1">
      <c r="B90" s="4" t="s">
        <v>605</v>
      </c>
    </row>
    <row r="91" spans="1:7" ht="23.1" customHeight="1"/>
    <row r="92" spans="1:7" ht="23.1" customHeight="1">
      <c r="B92" s="10" t="s">
        <v>286</v>
      </c>
      <c r="C92" s="10"/>
      <c r="D92" s="10"/>
      <c r="E92" s="11"/>
      <c r="F92" s="12"/>
      <c r="G92" s="10"/>
    </row>
    <row r="93" spans="1:7" ht="23.1" customHeight="1">
      <c r="E93" s="11" t="s">
        <v>8</v>
      </c>
      <c r="F93" s="12">
        <f>SUM(F94)</f>
        <v>120000</v>
      </c>
      <c r="G93" s="10" t="s">
        <v>64</v>
      </c>
    </row>
    <row r="94" spans="1:7" ht="23.1" customHeight="1">
      <c r="D94" s="10" t="s">
        <v>290</v>
      </c>
      <c r="E94" s="11" t="s">
        <v>8</v>
      </c>
      <c r="F94" s="12">
        <v>120000</v>
      </c>
      <c r="G94" s="10" t="s">
        <v>106</v>
      </c>
    </row>
    <row r="95" spans="1:7" ht="23.1" customHeight="1">
      <c r="A95" s="4" t="s">
        <v>612</v>
      </c>
    </row>
    <row r="96" spans="1:7" ht="23.1" customHeight="1">
      <c r="A96" s="4" t="s">
        <v>613</v>
      </c>
    </row>
    <row r="97" spans="1:7" ht="23.1" customHeight="1">
      <c r="A97" s="4" t="s">
        <v>614</v>
      </c>
    </row>
    <row r="98" spans="1:7" ht="23.1" customHeight="1">
      <c r="A98" s="4" t="s">
        <v>615</v>
      </c>
    </row>
    <row r="99" spans="1:7" ht="23.1" customHeight="1">
      <c r="A99" s="10"/>
      <c r="B99" s="4" t="s">
        <v>605</v>
      </c>
    </row>
    <row r="100" spans="1:7" ht="23.1" customHeight="1"/>
    <row r="101" spans="1:7" ht="23.1" customHeight="1"/>
    <row r="102" spans="1:7" ht="23.1" customHeight="1"/>
    <row r="103" spans="1:7" ht="23.1" customHeight="1"/>
    <row r="104" spans="1:7" ht="23.1" customHeight="1"/>
    <row r="105" spans="1:7" ht="23.1" customHeight="1"/>
    <row r="106" spans="1:7">
      <c r="C106" s="10" t="s">
        <v>314</v>
      </c>
      <c r="E106" s="11" t="s">
        <v>8</v>
      </c>
      <c r="F106" s="12">
        <f>SUM(F107+F114+F117+F121+F125)</f>
        <v>130000</v>
      </c>
      <c r="G106" s="10" t="s">
        <v>64</v>
      </c>
    </row>
    <row r="107" spans="1:7">
      <c r="D107" s="10" t="s">
        <v>315</v>
      </c>
      <c r="E107" s="11" t="s">
        <v>8</v>
      </c>
      <c r="F107" s="12">
        <v>50000</v>
      </c>
      <c r="G107" s="10" t="s">
        <v>106</v>
      </c>
    </row>
    <row r="108" spans="1:7">
      <c r="A108" s="4" t="s">
        <v>616</v>
      </c>
    </row>
    <row r="109" spans="1:7">
      <c r="A109" s="4" t="s">
        <v>617</v>
      </c>
    </row>
    <row r="110" spans="1:7">
      <c r="A110" s="4" t="s">
        <v>618</v>
      </c>
    </row>
    <row r="111" spans="1:7">
      <c r="A111" s="4" t="s">
        <v>619</v>
      </c>
    </row>
    <row r="112" spans="1:7">
      <c r="A112" s="4" t="s">
        <v>620</v>
      </c>
    </row>
    <row r="113" spans="1:7">
      <c r="B113" s="4" t="s">
        <v>621</v>
      </c>
    </row>
    <row r="114" spans="1:7">
      <c r="D114" s="10" t="s">
        <v>322</v>
      </c>
      <c r="E114" s="11" t="s">
        <v>8</v>
      </c>
      <c r="F114" s="12">
        <v>5000</v>
      </c>
      <c r="G114" s="10" t="s">
        <v>106</v>
      </c>
    </row>
    <row r="115" spans="1:7">
      <c r="A115" s="4" t="s">
        <v>622</v>
      </c>
    </row>
    <row r="116" spans="1:7">
      <c r="B116" s="4" t="s">
        <v>621</v>
      </c>
    </row>
    <row r="117" spans="1:7">
      <c r="D117" s="10" t="s">
        <v>324</v>
      </c>
      <c r="E117" s="11" t="s">
        <v>8</v>
      </c>
      <c r="F117" s="12">
        <v>5000</v>
      </c>
      <c r="G117" s="10" t="s">
        <v>106</v>
      </c>
    </row>
    <row r="118" spans="1:7">
      <c r="A118" s="4" t="s">
        <v>623</v>
      </c>
    </row>
    <row r="119" spans="1:7">
      <c r="A119" s="4" t="s">
        <v>624</v>
      </c>
    </row>
    <row r="120" spans="1:7">
      <c r="B120" s="4" t="s">
        <v>621</v>
      </c>
    </row>
    <row r="121" spans="1:7">
      <c r="D121" s="10" t="s">
        <v>338</v>
      </c>
      <c r="E121" s="11" t="s">
        <v>8</v>
      </c>
      <c r="F121" s="12">
        <v>40000</v>
      </c>
      <c r="G121" s="10" t="s">
        <v>106</v>
      </c>
    </row>
    <row r="122" spans="1:7">
      <c r="A122" s="4" t="s">
        <v>625</v>
      </c>
    </row>
    <row r="123" spans="1:7">
      <c r="A123" s="4" t="s">
        <v>626</v>
      </c>
    </row>
    <row r="124" spans="1:7">
      <c r="B124" s="4" t="s">
        <v>621</v>
      </c>
    </row>
    <row r="125" spans="1:7">
      <c r="D125" s="10" t="s">
        <v>367</v>
      </c>
      <c r="E125" s="11" t="s">
        <v>8</v>
      </c>
      <c r="F125" s="12">
        <v>30000</v>
      </c>
      <c r="G125" s="10" t="s">
        <v>106</v>
      </c>
    </row>
    <row r="126" spans="1:7">
      <c r="A126" s="4" t="s">
        <v>627</v>
      </c>
    </row>
    <row r="127" spans="1:7">
      <c r="A127" s="4" t="s">
        <v>628</v>
      </c>
    </row>
    <row r="128" spans="1:7">
      <c r="B128" s="4" t="s">
        <v>621</v>
      </c>
    </row>
    <row r="129" spans="1:7">
      <c r="D129" s="10"/>
      <c r="E129" s="11"/>
      <c r="F129" s="12"/>
      <c r="G129" s="10"/>
    </row>
    <row r="130" spans="1:7">
      <c r="A130" s="4" t="s">
        <v>30</v>
      </c>
      <c r="B130" s="10" t="s">
        <v>394</v>
      </c>
      <c r="E130" s="11" t="s">
        <v>8</v>
      </c>
      <c r="F130" s="12">
        <f>SUM(F131,F134,F138)</f>
        <v>225000</v>
      </c>
      <c r="G130" s="10" t="s">
        <v>6</v>
      </c>
    </row>
    <row r="131" spans="1:7">
      <c r="D131" s="10" t="s">
        <v>395</v>
      </c>
      <c r="E131" s="11" t="s">
        <v>8</v>
      </c>
      <c r="F131" s="12">
        <v>160000</v>
      </c>
      <c r="G131" s="10" t="s">
        <v>106</v>
      </c>
    </row>
    <row r="132" spans="1:7">
      <c r="A132" s="4" t="s">
        <v>629</v>
      </c>
    </row>
    <row r="133" spans="1:7">
      <c r="A133" s="10"/>
      <c r="B133" s="4" t="s">
        <v>621</v>
      </c>
    </row>
    <row r="134" spans="1:7">
      <c r="D134" s="10" t="s">
        <v>398</v>
      </c>
      <c r="E134" s="11" t="s">
        <v>8</v>
      </c>
      <c r="F134" s="12">
        <v>50000</v>
      </c>
      <c r="G134" s="10" t="s">
        <v>106</v>
      </c>
    </row>
    <row r="135" spans="1:7">
      <c r="A135" s="4" t="s">
        <v>630</v>
      </c>
    </row>
    <row r="136" spans="1:7">
      <c r="B136" s="4" t="s">
        <v>621</v>
      </c>
    </row>
    <row r="138" spans="1:7">
      <c r="D138" s="10" t="s">
        <v>404</v>
      </c>
      <c r="E138" s="11" t="s">
        <v>8</v>
      </c>
      <c r="F138" s="12">
        <v>15000</v>
      </c>
      <c r="G138" s="10" t="s">
        <v>106</v>
      </c>
    </row>
    <row r="139" spans="1:7">
      <c r="A139" s="4" t="s">
        <v>631</v>
      </c>
    </row>
    <row r="140" spans="1:7">
      <c r="B140" s="4" t="s">
        <v>621</v>
      </c>
    </row>
    <row r="142" spans="1:7" ht="21.75" customHeight="1">
      <c r="B142" s="10" t="s">
        <v>409</v>
      </c>
      <c r="E142" s="11" t="s">
        <v>8</v>
      </c>
      <c r="F142" s="12">
        <f>SUM(F143)</f>
        <v>30000</v>
      </c>
      <c r="G142" s="10" t="s">
        <v>9</v>
      </c>
    </row>
    <row r="143" spans="1:7" s="15" customFormat="1">
      <c r="D143" s="43" t="s">
        <v>632</v>
      </c>
      <c r="E143" s="16" t="s">
        <v>8</v>
      </c>
      <c r="F143" s="13">
        <v>30000</v>
      </c>
      <c r="G143" s="14" t="s">
        <v>9</v>
      </c>
    </row>
    <row r="144" spans="1:7">
      <c r="A144" s="4" t="s">
        <v>633</v>
      </c>
    </row>
    <row r="145" spans="1:7">
      <c r="A145" s="4" t="s">
        <v>634</v>
      </c>
    </row>
    <row r="146" spans="1:7">
      <c r="A146" s="4" t="s">
        <v>635</v>
      </c>
    </row>
    <row r="147" spans="1:7">
      <c r="B147" s="4" t="s">
        <v>621</v>
      </c>
    </row>
    <row r="149" spans="1:7" ht="23.25">
      <c r="A149" s="49" t="s">
        <v>636</v>
      </c>
      <c r="B149" s="50"/>
      <c r="C149" s="50"/>
      <c r="D149" s="51"/>
      <c r="E149" s="52"/>
      <c r="F149" s="12">
        <f>SUM(F151,F228)</f>
        <v>34400</v>
      </c>
      <c r="G149" s="49" t="s">
        <v>6</v>
      </c>
    </row>
    <row r="150" spans="1:7">
      <c r="B150" s="10" t="s">
        <v>487</v>
      </c>
      <c r="E150" s="11" t="s">
        <v>8</v>
      </c>
      <c r="F150" s="12">
        <f>SUM(F151,F228)</f>
        <v>34400</v>
      </c>
      <c r="G150" s="10" t="s">
        <v>6</v>
      </c>
    </row>
    <row r="151" spans="1:7">
      <c r="C151" s="10" t="s">
        <v>488</v>
      </c>
      <c r="E151" s="11" t="s">
        <v>8</v>
      </c>
      <c r="F151" s="12">
        <f>SUM(F152)</f>
        <v>34400</v>
      </c>
      <c r="G151" s="10" t="s">
        <v>64</v>
      </c>
    </row>
    <row r="152" spans="1:7">
      <c r="D152" s="10" t="s">
        <v>637</v>
      </c>
      <c r="E152" s="11" t="s">
        <v>8</v>
      </c>
      <c r="F152" s="12">
        <f>SUM(F153+F169)</f>
        <v>34400</v>
      </c>
      <c r="G152" s="10" t="s">
        <v>638</v>
      </c>
    </row>
    <row r="153" spans="1:7">
      <c r="D153" s="10" t="s">
        <v>639</v>
      </c>
      <c r="E153" s="11" t="s">
        <v>8</v>
      </c>
      <c r="F153" s="12">
        <v>26000</v>
      </c>
      <c r="G153" s="10" t="s">
        <v>9</v>
      </c>
    </row>
    <row r="154" spans="1:7">
      <c r="A154" s="4" t="s">
        <v>640</v>
      </c>
      <c r="D154" s="10"/>
      <c r="E154" s="11"/>
      <c r="F154" s="12"/>
      <c r="G154" s="10"/>
    </row>
    <row r="155" spans="1:7">
      <c r="A155" s="4" t="s">
        <v>641</v>
      </c>
      <c r="D155" s="10"/>
      <c r="E155" s="11"/>
      <c r="F155" s="12"/>
      <c r="G155" s="10"/>
    </row>
    <row r="156" spans="1:7">
      <c r="D156" s="4" t="s">
        <v>642</v>
      </c>
      <c r="E156" s="54"/>
    </row>
    <row r="157" spans="1:7">
      <c r="A157" s="4" t="s">
        <v>643</v>
      </c>
      <c r="D157" s="10"/>
      <c r="E157" s="11"/>
      <c r="F157" s="12"/>
      <c r="G157" s="10"/>
    </row>
    <row r="158" spans="1:7">
      <c r="A158" s="4" t="s">
        <v>644</v>
      </c>
      <c r="D158" s="10"/>
      <c r="E158" s="11"/>
      <c r="F158" s="12"/>
      <c r="G158" s="10"/>
    </row>
    <row r="159" spans="1:7">
      <c r="D159" s="4" t="s">
        <v>645</v>
      </c>
      <c r="E159" s="54"/>
    </row>
    <row r="160" spans="1:7">
      <c r="A160" s="4" t="s">
        <v>646</v>
      </c>
      <c r="D160" s="10"/>
      <c r="E160" s="11"/>
      <c r="F160" s="12"/>
      <c r="G160" s="10"/>
    </row>
    <row r="161" spans="1:8">
      <c r="D161" s="4" t="s">
        <v>647</v>
      </c>
      <c r="E161" s="54"/>
    </row>
    <row r="162" spans="1:8" s="15" customFormat="1" ht="21" customHeight="1">
      <c r="D162" s="15" t="s">
        <v>648</v>
      </c>
      <c r="E162" s="17"/>
      <c r="F162" s="19"/>
      <c r="H162" s="19"/>
    </row>
    <row r="163" spans="1:8" s="15" customFormat="1" ht="21" customHeight="1">
      <c r="A163" s="15" t="s">
        <v>649</v>
      </c>
      <c r="E163" s="17"/>
      <c r="F163" s="19"/>
      <c r="H163" s="19"/>
    </row>
    <row r="164" spans="1:8" s="15" customFormat="1" ht="21" customHeight="1">
      <c r="D164" s="15" t="s">
        <v>650</v>
      </c>
      <c r="E164" s="17"/>
      <c r="F164" s="19"/>
      <c r="H164" s="19"/>
    </row>
    <row r="165" spans="1:8" s="15" customFormat="1" ht="21" customHeight="1">
      <c r="D165" s="15" t="s">
        <v>651</v>
      </c>
      <c r="E165" s="17"/>
      <c r="F165" s="19"/>
      <c r="H165" s="19"/>
    </row>
    <row r="166" spans="1:8" s="15" customFormat="1" ht="21" customHeight="1">
      <c r="D166" s="15" t="s">
        <v>652</v>
      </c>
      <c r="E166" s="17"/>
      <c r="F166" s="19"/>
      <c r="H166" s="19"/>
    </row>
    <row r="167" spans="1:8" s="15" customFormat="1" ht="21" customHeight="1">
      <c r="A167" s="15" t="s">
        <v>649</v>
      </c>
      <c r="E167" s="17"/>
      <c r="F167" s="19"/>
      <c r="H167" s="19"/>
    </row>
    <row r="168" spans="1:8">
      <c r="B168" s="4" t="s">
        <v>621</v>
      </c>
    </row>
    <row r="169" spans="1:8" s="15" customFormat="1" ht="21" customHeight="1">
      <c r="D169" s="15" t="s">
        <v>544</v>
      </c>
      <c r="E169" s="17" t="s">
        <v>8</v>
      </c>
      <c r="F169" s="19">
        <v>8400</v>
      </c>
      <c r="G169" s="15" t="s">
        <v>106</v>
      </c>
      <c r="H169" s="19"/>
    </row>
    <row r="170" spans="1:8" s="15" customFormat="1" ht="21" customHeight="1">
      <c r="A170" s="15" t="s">
        <v>545</v>
      </c>
      <c r="E170" s="17"/>
      <c r="F170" s="19"/>
      <c r="H170" s="19"/>
    </row>
    <row r="171" spans="1:8" s="15" customFormat="1" ht="21" customHeight="1">
      <c r="A171" s="15" t="s">
        <v>546</v>
      </c>
      <c r="E171" s="17"/>
      <c r="F171" s="19"/>
      <c r="H171" s="19"/>
    </row>
    <row r="172" spans="1:8" s="15" customFormat="1" ht="21" customHeight="1">
      <c r="D172" s="15" t="s">
        <v>547</v>
      </c>
      <c r="E172" s="17"/>
      <c r="F172" s="19"/>
      <c r="H172" s="19"/>
    </row>
    <row r="173" spans="1:8" s="15" customFormat="1" ht="21" customHeight="1">
      <c r="D173" s="15" t="s">
        <v>548</v>
      </c>
      <c r="E173" s="17"/>
      <c r="F173" s="19"/>
      <c r="H173" s="19"/>
    </row>
    <row r="174" spans="1:8" s="15" customFormat="1" ht="21" customHeight="1">
      <c r="D174" s="15" t="s">
        <v>549</v>
      </c>
      <c r="E174" s="17"/>
      <c r="F174" s="19"/>
      <c r="H174" s="19"/>
    </row>
    <row r="175" spans="1:8" s="15" customFormat="1" ht="21" customHeight="1">
      <c r="D175" s="15" t="s">
        <v>550</v>
      </c>
      <c r="E175" s="17"/>
      <c r="F175" s="19"/>
      <c r="H175" s="19"/>
    </row>
    <row r="176" spans="1:8" s="15" customFormat="1" ht="21" customHeight="1">
      <c r="D176" s="15" t="s">
        <v>551</v>
      </c>
      <c r="E176" s="17"/>
      <c r="F176" s="19"/>
      <c r="H176" s="19"/>
    </row>
    <row r="177" spans="1:8" s="35" customFormat="1" ht="21" customHeight="1">
      <c r="D177" s="35" t="s">
        <v>552</v>
      </c>
      <c r="E177" s="55"/>
      <c r="F177" s="41"/>
      <c r="H177" s="41"/>
    </row>
    <row r="178" spans="1:8">
      <c r="D178" s="4" t="s">
        <v>653</v>
      </c>
    </row>
    <row r="179" spans="1:8">
      <c r="A179" s="4" t="s">
        <v>654</v>
      </c>
    </row>
    <row r="180" spans="1:8">
      <c r="A180" s="4" t="s">
        <v>655</v>
      </c>
    </row>
    <row r="181" spans="1:8">
      <c r="B181" s="4" t="s">
        <v>621</v>
      </c>
    </row>
    <row r="182" spans="1:8" ht="21.75" customHeight="1"/>
    <row r="183" spans="1:8">
      <c r="C183" s="10" t="s">
        <v>656</v>
      </c>
      <c r="E183" s="11"/>
      <c r="F183" s="12"/>
      <c r="G183" s="10"/>
    </row>
    <row r="184" spans="1:8">
      <c r="E184" s="54"/>
    </row>
    <row r="185" spans="1:8">
      <c r="D185" s="56"/>
      <c r="E185" s="56"/>
      <c r="F185" s="56"/>
      <c r="G185" s="56"/>
    </row>
    <row r="186" spans="1:8" ht="26.25">
      <c r="A186" s="5" t="s">
        <v>56</v>
      </c>
      <c r="B186" s="5"/>
      <c r="C186" s="5"/>
      <c r="D186" s="5"/>
      <c r="E186" s="5"/>
      <c r="F186" s="5"/>
      <c r="G186" s="5"/>
    </row>
    <row r="187" spans="1:8">
      <c r="D187" s="56"/>
      <c r="E187" s="56"/>
      <c r="F187" s="56"/>
      <c r="G187" s="56"/>
    </row>
    <row r="188" spans="1:8">
      <c r="D188" s="56"/>
      <c r="E188" s="56"/>
      <c r="F188" s="56"/>
      <c r="G188" s="56"/>
    </row>
    <row r="189" spans="1:8">
      <c r="D189" s="56"/>
      <c r="E189" s="56"/>
      <c r="F189" s="56"/>
      <c r="G189" s="56"/>
    </row>
    <row r="190" spans="1:8">
      <c r="D190" s="56"/>
      <c r="E190" s="56"/>
      <c r="F190" s="56"/>
      <c r="G190" s="56"/>
    </row>
    <row r="191" spans="1:8">
      <c r="D191" s="56"/>
      <c r="E191" s="56"/>
      <c r="F191" s="56"/>
      <c r="G191" s="56"/>
    </row>
    <row r="192" spans="1:8">
      <c r="D192" s="56"/>
      <c r="E192" s="56"/>
      <c r="F192" s="56"/>
      <c r="G192" s="56"/>
    </row>
    <row r="193" spans="4:7">
      <c r="D193" s="56"/>
      <c r="E193" s="56"/>
      <c r="F193" s="56"/>
      <c r="G193" s="56"/>
    </row>
    <row r="194" spans="4:7">
      <c r="D194" s="56"/>
      <c r="E194" s="56"/>
      <c r="F194" s="56"/>
      <c r="G194" s="56"/>
    </row>
    <row r="195" spans="4:7">
      <c r="D195" s="56"/>
      <c r="E195" s="56"/>
      <c r="F195" s="56"/>
      <c r="G195" s="56"/>
    </row>
    <row r="196" spans="4:7">
      <c r="D196" s="56"/>
      <c r="E196" s="56"/>
      <c r="F196" s="56"/>
      <c r="G196" s="56"/>
    </row>
    <row r="197" spans="4:7">
      <c r="D197" s="56"/>
      <c r="E197" s="56"/>
      <c r="F197" s="56"/>
      <c r="G197" s="56"/>
    </row>
    <row r="198" spans="4:7">
      <c r="D198" s="56"/>
      <c r="E198" s="56"/>
      <c r="F198" s="56"/>
      <c r="G198" s="56"/>
    </row>
    <row r="199" spans="4:7">
      <c r="D199" s="56"/>
      <c r="E199" s="56"/>
      <c r="F199" s="56"/>
      <c r="G199" s="56"/>
    </row>
    <row r="200" spans="4:7">
      <c r="D200" s="56"/>
      <c r="E200" s="56"/>
      <c r="F200" s="56"/>
      <c r="G200" s="56"/>
    </row>
    <row r="201" spans="4:7">
      <c r="D201" s="56"/>
      <c r="E201" s="56"/>
      <c r="F201" s="56"/>
      <c r="G201" s="56"/>
    </row>
    <row r="202" spans="4:7">
      <c r="D202" s="56"/>
      <c r="E202" s="56"/>
      <c r="F202" s="56"/>
      <c r="G202" s="56"/>
    </row>
    <row r="203" spans="4:7">
      <c r="D203" s="56"/>
      <c r="E203" s="56"/>
      <c r="F203" s="56"/>
      <c r="G203" s="56"/>
    </row>
    <row r="204" spans="4:7">
      <c r="D204" s="56"/>
      <c r="E204" s="56"/>
      <c r="F204" s="56"/>
      <c r="G204" s="56"/>
    </row>
    <row r="205" spans="4:7">
      <c r="D205" s="56"/>
      <c r="E205" s="56"/>
      <c r="F205" s="56"/>
      <c r="G205" s="56"/>
    </row>
    <row r="206" spans="4:7">
      <c r="D206" s="56"/>
      <c r="E206" s="56"/>
      <c r="F206" s="56"/>
      <c r="G206" s="56"/>
    </row>
    <row r="207" spans="4:7">
      <c r="D207" s="56"/>
      <c r="E207" s="56"/>
      <c r="F207" s="56"/>
      <c r="G207" s="56"/>
    </row>
    <row r="208" spans="4:7">
      <c r="D208" s="56"/>
      <c r="E208" s="56"/>
      <c r="F208" s="56"/>
      <c r="G208" s="56"/>
    </row>
    <row r="209" spans="4:7">
      <c r="D209" s="56"/>
      <c r="E209" s="56"/>
      <c r="F209" s="56"/>
      <c r="G209" s="56"/>
    </row>
    <row r="210" spans="4:7">
      <c r="D210" s="56"/>
      <c r="E210" s="56"/>
      <c r="F210" s="56"/>
      <c r="G210" s="56"/>
    </row>
    <row r="211" spans="4:7">
      <c r="D211" s="56"/>
      <c r="E211" s="56"/>
      <c r="F211" s="56"/>
      <c r="G211" s="56"/>
    </row>
    <row r="212" spans="4:7">
      <c r="D212" s="56"/>
      <c r="E212" s="56"/>
      <c r="F212" s="56"/>
      <c r="G212" s="56"/>
    </row>
    <row r="213" spans="4:7">
      <c r="D213" s="56"/>
      <c r="E213" s="56"/>
      <c r="F213" s="56"/>
      <c r="G213" s="56"/>
    </row>
    <row r="214" spans="4:7">
      <c r="D214" s="56"/>
      <c r="E214" s="56"/>
      <c r="F214" s="56"/>
      <c r="G214" s="56"/>
    </row>
    <row r="215" spans="4:7">
      <c r="E215" s="54"/>
    </row>
    <row r="219" spans="4:7">
      <c r="E219" s="54"/>
    </row>
    <row r="223" spans="4:7" ht="22.5" customHeight="1">
      <c r="D223" s="10"/>
      <c r="E223" s="11"/>
      <c r="F223" s="12"/>
      <c r="G223" s="10"/>
    </row>
    <row r="224" spans="4:7">
      <c r="E224" s="54"/>
    </row>
    <row r="228" spans="4:7">
      <c r="E228" s="54"/>
    </row>
    <row r="232" spans="4:7" ht="22.5" customHeight="1">
      <c r="D232" s="10"/>
      <c r="E232" s="11"/>
      <c r="F232" s="12"/>
      <c r="G232" s="10"/>
    </row>
    <row r="233" spans="4:7">
      <c r="E233" s="54"/>
    </row>
    <row r="237" spans="4:7">
      <c r="E237" s="54"/>
    </row>
    <row r="241" spans="1:7">
      <c r="D241" s="10"/>
      <c r="E241" s="11"/>
      <c r="F241" s="12"/>
      <c r="G241" s="10"/>
    </row>
    <row r="242" spans="1:7">
      <c r="C242" s="10"/>
      <c r="E242" s="11"/>
      <c r="F242" s="12"/>
      <c r="G242" s="10"/>
    </row>
    <row r="243" spans="1:7">
      <c r="E243" s="54"/>
    </row>
    <row r="247" spans="1:7">
      <c r="E247" s="54"/>
    </row>
    <row r="254" spans="1:7">
      <c r="C254" s="10"/>
      <c r="E254" s="11"/>
      <c r="F254" s="12"/>
      <c r="G254" s="10"/>
    </row>
    <row r="255" spans="1:7" ht="23.25" customHeight="1">
      <c r="A255" s="57" t="s">
        <v>657</v>
      </c>
      <c r="B255" s="57"/>
      <c r="C255" s="57"/>
      <c r="D255" s="57"/>
      <c r="E255" s="57"/>
      <c r="F255" s="57"/>
      <c r="G255" s="57"/>
    </row>
    <row r="256" spans="1:7" ht="23.25" customHeight="1">
      <c r="A256" s="58" t="s">
        <v>658</v>
      </c>
      <c r="B256" s="58"/>
      <c r="C256" s="58"/>
      <c r="D256" s="58"/>
      <c r="E256" s="58"/>
      <c r="F256" s="58"/>
      <c r="G256" s="58"/>
    </row>
    <row r="257" spans="1:7" ht="23.25" customHeight="1">
      <c r="A257" s="58" t="s">
        <v>659</v>
      </c>
      <c r="B257" s="58"/>
      <c r="C257" s="58"/>
      <c r="D257" s="58"/>
      <c r="E257" s="58"/>
      <c r="F257" s="58"/>
      <c r="G257" s="58"/>
    </row>
    <row r="258" spans="1:7" ht="23.25" customHeight="1">
      <c r="A258" s="58"/>
      <c r="B258" s="58"/>
      <c r="C258" s="58"/>
      <c r="D258" s="58"/>
      <c r="E258" s="58"/>
      <c r="F258" s="58"/>
      <c r="G258" s="58"/>
    </row>
    <row r="259" spans="1:7" ht="23.25" customHeight="1">
      <c r="A259" s="58"/>
      <c r="B259" s="58"/>
      <c r="C259" s="58"/>
      <c r="D259" s="58"/>
      <c r="E259" s="58"/>
      <c r="F259" s="58"/>
      <c r="G259" s="58"/>
    </row>
    <row r="260" spans="1:7" ht="23.25" customHeight="1">
      <c r="A260" s="58"/>
      <c r="B260" s="58"/>
      <c r="C260" s="58"/>
      <c r="D260" s="58"/>
      <c r="E260" s="58"/>
      <c r="F260" s="58"/>
      <c r="G260" s="58"/>
    </row>
    <row r="261" spans="1:7">
      <c r="E261" s="54"/>
      <c r="F261" s="59"/>
      <c r="G261" s="21"/>
    </row>
    <row r="262" spans="1:7">
      <c r="E262" s="54"/>
      <c r="F262" s="59"/>
      <c r="G262" s="21"/>
    </row>
    <row r="263" spans="1:7" ht="32.25">
      <c r="A263" s="60" t="s">
        <v>56</v>
      </c>
      <c r="B263" s="60"/>
      <c r="C263" s="60"/>
      <c r="D263" s="60"/>
      <c r="E263" s="60"/>
      <c r="F263" s="60"/>
      <c r="G263" s="60"/>
    </row>
  </sheetData>
  <mergeCells count="10">
    <mergeCell ref="A186:G186"/>
    <mergeCell ref="A255:G255"/>
    <mergeCell ref="A263:G263"/>
    <mergeCell ref="A7:D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7"/>
  <sheetViews>
    <sheetView workbookViewId="0">
      <selection sqref="A1:XFD1048576"/>
    </sheetView>
  </sheetViews>
  <sheetFormatPr defaultRowHeight="21"/>
  <cols>
    <col min="1" max="1" width="3.875" style="15" customWidth="1"/>
    <col min="2" max="2" width="3.125" style="15" customWidth="1"/>
    <col min="3" max="3" width="3.625" style="15" customWidth="1"/>
    <col min="4" max="4" width="36" style="15" customWidth="1"/>
    <col min="5" max="5" width="5.625" style="15" customWidth="1"/>
    <col min="6" max="6" width="11.5" style="19" customWidth="1"/>
    <col min="7" max="7" width="16.25" style="15" customWidth="1"/>
    <col min="8" max="8" width="7.75" style="15" customWidth="1"/>
    <col min="9" max="256" width="9" style="15"/>
    <col min="257" max="257" width="3.875" style="15" customWidth="1"/>
    <col min="258" max="258" width="3.125" style="15" customWidth="1"/>
    <col min="259" max="259" width="3.625" style="15" customWidth="1"/>
    <col min="260" max="260" width="36" style="15" customWidth="1"/>
    <col min="261" max="261" width="5.625" style="15" customWidth="1"/>
    <col min="262" max="262" width="11.5" style="15" customWidth="1"/>
    <col min="263" max="263" width="16.25" style="15" customWidth="1"/>
    <col min="264" max="264" width="7.75" style="15" customWidth="1"/>
    <col min="265" max="512" width="9" style="15"/>
    <col min="513" max="513" width="3.875" style="15" customWidth="1"/>
    <col min="514" max="514" width="3.125" style="15" customWidth="1"/>
    <col min="515" max="515" width="3.625" style="15" customWidth="1"/>
    <col min="516" max="516" width="36" style="15" customWidth="1"/>
    <col min="517" max="517" width="5.625" style="15" customWidth="1"/>
    <col min="518" max="518" width="11.5" style="15" customWidth="1"/>
    <col min="519" max="519" width="16.25" style="15" customWidth="1"/>
    <col min="520" max="520" width="7.75" style="15" customWidth="1"/>
    <col min="521" max="768" width="9" style="15"/>
    <col min="769" max="769" width="3.875" style="15" customWidth="1"/>
    <col min="770" max="770" width="3.125" style="15" customWidth="1"/>
    <col min="771" max="771" width="3.625" style="15" customWidth="1"/>
    <col min="772" max="772" width="36" style="15" customWidth="1"/>
    <col min="773" max="773" width="5.625" style="15" customWidth="1"/>
    <col min="774" max="774" width="11.5" style="15" customWidth="1"/>
    <col min="775" max="775" width="16.25" style="15" customWidth="1"/>
    <col min="776" max="776" width="7.75" style="15" customWidth="1"/>
    <col min="777" max="1024" width="9" style="15"/>
    <col min="1025" max="1025" width="3.875" style="15" customWidth="1"/>
    <col min="1026" max="1026" width="3.125" style="15" customWidth="1"/>
    <col min="1027" max="1027" width="3.625" style="15" customWidth="1"/>
    <col min="1028" max="1028" width="36" style="15" customWidth="1"/>
    <col min="1029" max="1029" width="5.625" style="15" customWidth="1"/>
    <col min="1030" max="1030" width="11.5" style="15" customWidth="1"/>
    <col min="1031" max="1031" width="16.25" style="15" customWidth="1"/>
    <col min="1032" max="1032" width="7.75" style="15" customWidth="1"/>
    <col min="1033" max="1280" width="9" style="15"/>
    <col min="1281" max="1281" width="3.875" style="15" customWidth="1"/>
    <col min="1282" max="1282" width="3.125" style="15" customWidth="1"/>
    <col min="1283" max="1283" width="3.625" style="15" customWidth="1"/>
    <col min="1284" max="1284" width="36" style="15" customWidth="1"/>
    <col min="1285" max="1285" width="5.625" style="15" customWidth="1"/>
    <col min="1286" max="1286" width="11.5" style="15" customWidth="1"/>
    <col min="1287" max="1287" width="16.25" style="15" customWidth="1"/>
    <col min="1288" max="1288" width="7.75" style="15" customWidth="1"/>
    <col min="1289" max="1536" width="9" style="15"/>
    <col min="1537" max="1537" width="3.875" style="15" customWidth="1"/>
    <col min="1538" max="1538" width="3.125" style="15" customWidth="1"/>
    <col min="1539" max="1539" width="3.625" style="15" customWidth="1"/>
    <col min="1540" max="1540" width="36" style="15" customWidth="1"/>
    <col min="1541" max="1541" width="5.625" style="15" customWidth="1"/>
    <col min="1542" max="1542" width="11.5" style="15" customWidth="1"/>
    <col min="1543" max="1543" width="16.25" style="15" customWidth="1"/>
    <col min="1544" max="1544" width="7.75" style="15" customWidth="1"/>
    <col min="1545" max="1792" width="9" style="15"/>
    <col min="1793" max="1793" width="3.875" style="15" customWidth="1"/>
    <col min="1794" max="1794" width="3.125" style="15" customWidth="1"/>
    <col min="1795" max="1795" width="3.625" style="15" customWidth="1"/>
    <col min="1796" max="1796" width="36" style="15" customWidth="1"/>
    <col min="1797" max="1797" width="5.625" style="15" customWidth="1"/>
    <col min="1798" max="1798" width="11.5" style="15" customWidth="1"/>
    <col min="1799" max="1799" width="16.25" style="15" customWidth="1"/>
    <col min="1800" max="1800" width="7.75" style="15" customWidth="1"/>
    <col min="1801" max="2048" width="9" style="15"/>
    <col min="2049" max="2049" width="3.875" style="15" customWidth="1"/>
    <col min="2050" max="2050" width="3.125" style="15" customWidth="1"/>
    <col min="2051" max="2051" width="3.625" style="15" customWidth="1"/>
    <col min="2052" max="2052" width="36" style="15" customWidth="1"/>
    <col min="2053" max="2053" width="5.625" style="15" customWidth="1"/>
    <col min="2054" max="2054" width="11.5" style="15" customWidth="1"/>
    <col min="2055" max="2055" width="16.25" style="15" customWidth="1"/>
    <col min="2056" max="2056" width="7.75" style="15" customWidth="1"/>
    <col min="2057" max="2304" width="9" style="15"/>
    <col min="2305" max="2305" width="3.875" style="15" customWidth="1"/>
    <col min="2306" max="2306" width="3.125" style="15" customWidth="1"/>
    <col min="2307" max="2307" width="3.625" style="15" customWidth="1"/>
    <col min="2308" max="2308" width="36" style="15" customWidth="1"/>
    <col min="2309" max="2309" width="5.625" style="15" customWidth="1"/>
    <col min="2310" max="2310" width="11.5" style="15" customWidth="1"/>
    <col min="2311" max="2311" width="16.25" style="15" customWidth="1"/>
    <col min="2312" max="2312" width="7.75" style="15" customWidth="1"/>
    <col min="2313" max="2560" width="9" style="15"/>
    <col min="2561" max="2561" width="3.875" style="15" customWidth="1"/>
    <col min="2562" max="2562" width="3.125" style="15" customWidth="1"/>
    <col min="2563" max="2563" width="3.625" style="15" customWidth="1"/>
    <col min="2564" max="2564" width="36" style="15" customWidth="1"/>
    <col min="2565" max="2565" width="5.625" style="15" customWidth="1"/>
    <col min="2566" max="2566" width="11.5" style="15" customWidth="1"/>
    <col min="2567" max="2567" width="16.25" style="15" customWidth="1"/>
    <col min="2568" max="2568" width="7.75" style="15" customWidth="1"/>
    <col min="2569" max="2816" width="9" style="15"/>
    <col min="2817" max="2817" width="3.875" style="15" customWidth="1"/>
    <col min="2818" max="2818" width="3.125" style="15" customWidth="1"/>
    <col min="2819" max="2819" width="3.625" style="15" customWidth="1"/>
    <col min="2820" max="2820" width="36" style="15" customWidth="1"/>
    <col min="2821" max="2821" width="5.625" style="15" customWidth="1"/>
    <col min="2822" max="2822" width="11.5" style="15" customWidth="1"/>
    <col min="2823" max="2823" width="16.25" style="15" customWidth="1"/>
    <col min="2824" max="2824" width="7.75" style="15" customWidth="1"/>
    <col min="2825" max="3072" width="9" style="15"/>
    <col min="3073" max="3073" width="3.875" style="15" customWidth="1"/>
    <col min="3074" max="3074" width="3.125" style="15" customWidth="1"/>
    <col min="3075" max="3075" width="3.625" style="15" customWidth="1"/>
    <col min="3076" max="3076" width="36" style="15" customWidth="1"/>
    <col min="3077" max="3077" width="5.625" style="15" customWidth="1"/>
    <col min="3078" max="3078" width="11.5" style="15" customWidth="1"/>
    <col min="3079" max="3079" width="16.25" style="15" customWidth="1"/>
    <col min="3080" max="3080" width="7.75" style="15" customWidth="1"/>
    <col min="3081" max="3328" width="9" style="15"/>
    <col min="3329" max="3329" width="3.875" style="15" customWidth="1"/>
    <col min="3330" max="3330" width="3.125" style="15" customWidth="1"/>
    <col min="3331" max="3331" width="3.625" style="15" customWidth="1"/>
    <col min="3332" max="3332" width="36" style="15" customWidth="1"/>
    <col min="3333" max="3333" width="5.625" style="15" customWidth="1"/>
    <col min="3334" max="3334" width="11.5" style="15" customWidth="1"/>
    <col min="3335" max="3335" width="16.25" style="15" customWidth="1"/>
    <col min="3336" max="3336" width="7.75" style="15" customWidth="1"/>
    <col min="3337" max="3584" width="9" style="15"/>
    <col min="3585" max="3585" width="3.875" style="15" customWidth="1"/>
    <col min="3586" max="3586" width="3.125" style="15" customWidth="1"/>
    <col min="3587" max="3587" width="3.625" style="15" customWidth="1"/>
    <col min="3588" max="3588" width="36" style="15" customWidth="1"/>
    <col min="3589" max="3589" width="5.625" style="15" customWidth="1"/>
    <col min="3590" max="3590" width="11.5" style="15" customWidth="1"/>
    <col min="3591" max="3591" width="16.25" style="15" customWidth="1"/>
    <col min="3592" max="3592" width="7.75" style="15" customWidth="1"/>
    <col min="3593" max="3840" width="9" style="15"/>
    <col min="3841" max="3841" width="3.875" style="15" customWidth="1"/>
    <col min="3842" max="3842" width="3.125" style="15" customWidth="1"/>
    <col min="3843" max="3843" width="3.625" style="15" customWidth="1"/>
    <col min="3844" max="3844" width="36" style="15" customWidth="1"/>
    <col min="3845" max="3845" width="5.625" style="15" customWidth="1"/>
    <col min="3846" max="3846" width="11.5" style="15" customWidth="1"/>
    <col min="3847" max="3847" width="16.25" style="15" customWidth="1"/>
    <col min="3848" max="3848" width="7.75" style="15" customWidth="1"/>
    <col min="3849" max="4096" width="9" style="15"/>
    <col min="4097" max="4097" width="3.875" style="15" customWidth="1"/>
    <col min="4098" max="4098" width="3.125" style="15" customWidth="1"/>
    <col min="4099" max="4099" width="3.625" style="15" customWidth="1"/>
    <col min="4100" max="4100" width="36" style="15" customWidth="1"/>
    <col min="4101" max="4101" width="5.625" style="15" customWidth="1"/>
    <col min="4102" max="4102" width="11.5" style="15" customWidth="1"/>
    <col min="4103" max="4103" width="16.25" style="15" customWidth="1"/>
    <col min="4104" max="4104" width="7.75" style="15" customWidth="1"/>
    <col min="4105" max="4352" width="9" style="15"/>
    <col min="4353" max="4353" width="3.875" style="15" customWidth="1"/>
    <col min="4354" max="4354" width="3.125" style="15" customWidth="1"/>
    <col min="4355" max="4355" width="3.625" style="15" customWidth="1"/>
    <col min="4356" max="4356" width="36" style="15" customWidth="1"/>
    <col min="4357" max="4357" width="5.625" style="15" customWidth="1"/>
    <col min="4358" max="4358" width="11.5" style="15" customWidth="1"/>
    <col min="4359" max="4359" width="16.25" style="15" customWidth="1"/>
    <col min="4360" max="4360" width="7.75" style="15" customWidth="1"/>
    <col min="4361" max="4608" width="9" style="15"/>
    <col min="4609" max="4609" width="3.875" style="15" customWidth="1"/>
    <col min="4610" max="4610" width="3.125" style="15" customWidth="1"/>
    <col min="4611" max="4611" width="3.625" style="15" customWidth="1"/>
    <col min="4612" max="4612" width="36" style="15" customWidth="1"/>
    <col min="4613" max="4613" width="5.625" style="15" customWidth="1"/>
    <col min="4614" max="4614" width="11.5" style="15" customWidth="1"/>
    <col min="4615" max="4615" width="16.25" style="15" customWidth="1"/>
    <col min="4616" max="4616" width="7.75" style="15" customWidth="1"/>
    <col min="4617" max="4864" width="9" style="15"/>
    <col min="4865" max="4865" width="3.875" style="15" customWidth="1"/>
    <col min="4866" max="4866" width="3.125" style="15" customWidth="1"/>
    <col min="4867" max="4867" width="3.625" style="15" customWidth="1"/>
    <col min="4868" max="4868" width="36" style="15" customWidth="1"/>
    <col min="4869" max="4869" width="5.625" style="15" customWidth="1"/>
    <col min="4870" max="4870" width="11.5" style="15" customWidth="1"/>
    <col min="4871" max="4871" width="16.25" style="15" customWidth="1"/>
    <col min="4872" max="4872" width="7.75" style="15" customWidth="1"/>
    <col min="4873" max="5120" width="9" style="15"/>
    <col min="5121" max="5121" width="3.875" style="15" customWidth="1"/>
    <col min="5122" max="5122" width="3.125" style="15" customWidth="1"/>
    <col min="5123" max="5123" width="3.625" style="15" customWidth="1"/>
    <col min="5124" max="5124" width="36" style="15" customWidth="1"/>
    <col min="5125" max="5125" width="5.625" style="15" customWidth="1"/>
    <col min="5126" max="5126" width="11.5" style="15" customWidth="1"/>
    <col min="5127" max="5127" width="16.25" style="15" customWidth="1"/>
    <col min="5128" max="5128" width="7.75" style="15" customWidth="1"/>
    <col min="5129" max="5376" width="9" style="15"/>
    <col min="5377" max="5377" width="3.875" style="15" customWidth="1"/>
    <col min="5378" max="5378" width="3.125" style="15" customWidth="1"/>
    <col min="5379" max="5379" width="3.625" style="15" customWidth="1"/>
    <col min="5380" max="5380" width="36" style="15" customWidth="1"/>
    <col min="5381" max="5381" width="5.625" style="15" customWidth="1"/>
    <col min="5382" max="5382" width="11.5" style="15" customWidth="1"/>
    <col min="5383" max="5383" width="16.25" style="15" customWidth="1"/>
    <col min="5384" max="5384" width="7.75" style="15" customWidth="1"/>
    <col min="5385" max="5632" width="9" style="15"/>
    <col min="5633" max="5633" width="3.875" style="15" customWidth="1"/>
    <col min="5634" max="5634" width="3.125" style="15" customWidth="1"/>
    <col min="5635" max="5635" width="3.625" style="15" customWidth="1"/>
    <col min="5636" max="5636" width="36" style="15" customWidth="1"/>
    <col min="5637" max="5637" width="5.625" style="15" customWidth="1"/>
    <col min="5638" max="5638" width="11.5" style="15" customWidth="1"/>
    <col min="5639" max="5639" width="16.25" style="15" customWidth="1"/>
    <col min="5640" max="5640" width="7.75" style="15" customWidth="1"/>
    <col min="5641" max="5888" width="9" style="15"/>
    <col min="5889" max="5889" width="3.875" style="15" customWidth="1"/>
    <col min="5890" max="5890" width="3.125" style="15" customWidth="1"/>
    <col min="5891" max="5891" width="3.625" style="15" customWidth="1"/>
    <col min="5892" max="5892" width="36" style="15" customWidth="1"/>
    <col min="5893" max="5893" width="5.625" style="15" customWidth="1"/>
    <col min="5894" max="5894" width="11.5" style="15" customWidth="1"/>
    <col min="5895" max="5895" width="16.25" style="15" customWidth="1"/>
    <col min="5896" max="5896" width="7.75" style="15" customWidth="1"/>
    <col min="5897" max="6144" width="9" style="15"/>
    <col min="6145" max="6145" width="3.875" style="15" customWidth="1"/>
    <col min="6146" max="6146" width="3.125" style="15" customWidth="1"/>
    <col min="6147" max="6147" width="3.625" style="15" customWidth="1"/>
    <col min="6148" max="6148" width="36" style="15" customWidth="1"/>
    <col min="6149" max="6149" width="5.625" style="15" customWidth="1"/>
    <col min="6150" max="6150" width="11.5" style="15" customWidth="1"/>
    <col min="6151" max="6151" width="16.25" style="15" customWidth="1"/>
    <col min="6152" max="6152" width="7.75" style="15" customWidth="1"/>
    <col min="6153" max="6400" width="9" style="15"/>
    <col min="6401" max="6401" width="3.875" style="15" customWidth="1"/>
    <col min="6402" max="6402" width="3.125" style="15" customWidth="1"/>
    <col min="6403" max="6403" width="3.625" style="15" customWidth="1"/>
    <col min="6404" max="6404" width="36" style="15" customWidth="1"/>
    <col min="6405" max="6405" width="5.625" style="15" customWidth="1"/>
    <col min="6406" max="6406" width="11.5" style="15" customWidth="1"/>
    <col min="6407" max="6407" width="16.25" style="15" customWidth="1"/>
    <col min="6408" max="6408" width="7.75" style="15" customWidth="1"/>
    <col min="6409" max="6656" width="9" style="15"/>
    <col min="6657" max="6657" width="3.875" style="15" customWidth="1"/>
    <col min="6658" max="6658" width="3.125" style="15" customWidth="1"/>
    <col min="6659" max="6659" width="3.625" style="15" customWidth="1"/>
    <col min="6660" max="6660" width="36" style="15" customWidth="1"/>
    <col min="6661" max="6661" width="5.625" style="15" customWidth="1"/>
    <col min="6662" max="6662" width="11.5" style="15" customWidth="1"/>
    <col min="6663" max="6663" width="16.25" style="15" customWidth="1"/>
    <col min="6664" max="6664" width="7.75" style="15" customWidth="1"/>
    <col min="6665" max="6912" width="9" style="15"/>
    <col min="6913" max="6913" width="3.875" style="15" customWidth="1"/>
    <col min="6914" max="6914" width="3.125" style="15" customWidth="1"/>
    <col min="6915" max="6915" width="3.625" style="15" customWidth="1"/>
    <col min="6916" max="6916" width="36" style="15" customWidth="1"/>
    <col min="6917" max="6917" width="5.625" style="15" customWidth="1"/>
    <col min="6918" max="6918" width="11.5" style="15" customWidth="1"/>
    <col min="6919" max="6919" width="16.25" style="15" customWidth="1"/>
    <col min="6920" max="6920" width="7.75" style="15" customWidth="1"/>
    <col min="6921" max="7168" width="9" style="15"/>
    <col min="7169" max="7169" width="3.875" style="15" customWidth="1"/>
    <col min="7170" max="7170" width="3.125" style="15" customWidth="1"/>
    <col min="7171" max="7171" width="3.625" style="15" customWidth="1"/>
    <col min="7172" max="7172" width="36" style="15" customWidth="1"/>
    <col min="7173" max="7173" width="5.625" style="15" customWidth="1"/>
    <col min="7174" max="7174" width="11.5" style="15" customWidth="1"/>
    <col min="7175" max="7175" width="16.25" style="15" customWidth="1"/>
    <col min="7176" max="7176" width="7.75" style="15" customWidth="1"/>
    <col min="7177" max="7424" width="9" style="15"/>
    <col min="7425" max="7425" width="3.875" style="15" customWidth="1"/>
    <col min="7426" max="7426" width="3.125" style="15" customWidth="1"/>
    <col min="7427" max="7427" width="3.625" style="15" customWidth="1"/>
    <col min="7428" max="7428" width="36" style="15" customWidth="1"/>
    <col min="7429" max="7429" width="5.625" style="15" customWidth="1"/>
    <col min="7430" max="7430" width="11.5" style="15" customWidth="1"/>
    <col min="7431" max="7431" width="16.25" style="15" customWidth="1"/>
    <col min="7432" max="7432" width="7.75" style="15" customWidth="1"/>
    <col min="7433" max="7680" width="9" style="15"/>
    <col min="7681" max="7681" width="3.875" style="15" customWidth="1"/>
    <col min="7682" max="7682" width="3.125" style="15" customWidth="1"/>
    <col min="7683" max="7683" width="3.625" style="15" customWidth="1"/>
    <col min="7684" max="7684" width="36" style="15" customWidth="1"/>
    <col min="7685" max="7685" width="5.625" style="15" customWidth="1"/>
    <col min="7686" max="7686" width="11.5" style="15" customWidth="1"/>
    <col min="7687" max="7687" width="16.25" style="15" customWidth="1"/>
    <col min="7688" max="7688" width="7.75" style="15" customWidth="1"/>
    <col min="7689" max="7936" width="9" style="15"/>
    <col min="7937" max="7937" width="3.875" style="15" customWidth="1"/>
    <col min="7938" max="7938" width="3.125" style="15" customWidth="1"/>
    <col min="7939" max="7939" width="3.625" style="15" customWidth="1"/>
    <col min="7940" max="7940" width="36" style="15" customWidth="1"/>
    <col min="7941" max="7941" width="5.625" style="15" customWidth="1"/>
    <col min="7942" max="7942" width="11.5" style="15" customWidth="1"/>
    <col min="7943" max="7943" width="16.25" style="15" customWidth="1"/>
    <col min="7944" max="7944" width="7.75" style="15" customWidth="1"/>
    <col min="7945" max="8192" width="9" style="15"/>
    <col min="8193" max="8193" width="3.875" style="15" customWidth="1"/>
    <col min="8194" max="8194" width="3.125" style="15" customWidth="1"/>
    <col min="8195" max="8195" width="3.625" style="15" customWidth="1"/>
    <col min="8196" max="8196" width="36" style="15" customWidth="1"/>
    <col min="8197" max="8197" width="5.625" style="15" customWidth="1"/>
    <col min="8198" max="8198" width="11.5" style="15" customWidth="1"/>
    <col min="8199" max="8199" width="16.25" style="15" customWidth="1"/>
    <col min="8200" max="8200" width="7.75" style="15" customWidth="1"/>
    <col min="8201" max="8448" width="9" style="15"/>
    <col min="8449" max="8449" width="3.875" style="15" customWidth="1"/>
    <col min="8450" max="8450" width="3.125" style="15" customWidth="1"/>
    <col min="8451" max="8451" width="3.625" style="15" customWidth="1"/>
    <col min="8452" max="8452" width="36" style="15" customWidth="1"/>
    <col min="8453" max="8453" width="5.625" style="15" customWidth="1"/>
    <col min="8454" max="8454" width="11.5" style="15" customWidth="1"/>
    <col min="8455" max="8455" width="16.25" style="15" customWidth="1"/>
    <col min="8456" max="8456" width="7.75" style="15" customWidth="1"/>
    <col min="8457" max="8704" width="9" style="15"/>
    <col min="8705" max="8705" width="3.875" style="15" customWidth="1"/>
    <col min="8706" max="8706" width="3.125" style="15" customWidth="1"/>
    <col min="8707" max="8707" width="3.625" style="15" customWidth="1"/>
    <col min="8708" max="8708" width="36" style="15" customWidth="1"/>
    <col min="8709" max="8709" width="5.625" style="15" customWidth="1"/>
    <col min="8710" max="8710" width="11.5" style="15" customWidth="1"/>
    <col min="8711" max="8711" width="16.25" style="15" customWidth="1"/>
    <col min="8712" max="8712" width="7.75" style="15" customWidth="1"/>
    <col min="8713" max="8960" width="9" style="15"/>
    <col min="8961" max="8961" width="3.875" style="15" customWidth="1"/>
    <col min="8962" max="8962" width="3.125" style="15" customWidth="1"/>
    <col min="8963" max="8963" width="3.625" style="15" customWidth="1"/>
    <col min="8964" max="8964" width="36" style="15" customWidth="1"/>
    <col min="8965" max="8965" width="5.625" style="15" customWidth="1"/>
    <col min="8966" max="8966" width="11.5" style="15" customWidth="1"/>
    <col min="8967" max="8967" width="16.25" style="15" customWidth="1"/>
    <col min="8968" max="8968" width="7.75" style="15" customWidth="1"/>
    <col min="8969" max="9216" width="9" style="15"/>
    <col min="9217" max="9217" width="3.875" style="15" customWidth="1"/>
    <col min="9218" max="9218" width="3.125" style="15" customWidth="1"/>
    <col min="9219" max="9219" width="3.625" style="15" customWidth="1"/>
    <col min="9220" max="9220" width="36" style="15" customWidth="1"/>
    <col min="9221" max="9221" width="5.625" style="15" customWidth="1"/>
    <col min="9222" max="9222" width="11.5" style="15" customWidth="1"/>
    <col min="9223" max="9223" width="16.25" style="15" customWidth="1"/>
    <col min="9224" max="9224" width="7.75" style="15" customWidth="1"/>
    <col min="9225" max="9472" width="9" style="15"/>
    <col min="9473" max="9473" width="3.875" style="15" customWidth="1"/>
    <col min="9474" max="9474" width="3.125" style="15" customWidth="1"/>
    <col min="9475" max="9475" width="3.625" style="15" customWidth="1"/>
    <col min="9476" max="9476" width="36" style="15" customWidth="1"/>
    <col min="9477" max="9477" width="5.625" style="15" customWidth="1"/>
    <col min="9478" max="9478" width="11.5" style="15" customWidth="1"/>
    <col min="9479" max="9479" width="16.25" style="15" customWidth="1"/>
    <col min="9480" max="9480" width="7.75" style="15" customWidth="1"/>
    <col min="9481" max="9728" width="9" style="15"/>
    <col min="9729" max="9729" width="3.875" style="15" customWidth="1"/>
    <col min="9730" max="9730" width="3.125" style="15" customWidth="1"/>
    <col min="9731" max="9731" width="3.625" style="15" customWidth="1"/>
    <col min="9732" max="9732" width="36" style="15" customWidth="1"/>
    <col min="9733" max="9733" width="5.625" style="15" customWidth="1"/>
    <col min="9734" max="9734" width="11.5" style="15" customWidth="1"/>
    <col min="9735" max="9735" width="16.25" style="15" customWidth="1"/>
    <col min="9736" max="9736" width="7.75" style="15" customWidth="1"/>
    <col min="9737" max="9984" width="9" style="15"/>
    <col min="9985" max="9985" width="3.875" style="15" customWidth="1"/>
    <col min="9986" max="9986" width="3.125" style="15" customWidth="1"/>
    <col min="9987" max="9987" width="3.625" style="15" customWidth="1"/>
    <col min="9988" max="9988" width="36" style="15" customWidth="1"/>
    <col min="9989" max="9989" width="5.625" style="15" customWidth="1"/>
    <col min="9990" max="9990" width="11.5" style="15" customWidth="1"/>
    <col min="9991" max="9991" width="16.25" style="15" customWidth="1"/>
    <col min="9992" max="9992" width="7.75" style="15" customWidth="1"/>
    <col min="9993" max="10240" width="9" style="15"/>
    <col min="10241" max="10241" width="3.875" style="15" customWidth="1"/>
    <col min="10242" max="10242" width="3.125" style="15" customWidth="1"/>
    <col min="10243" max="10243" width="3.625" style="15" customWidth="1"/>
    <col min="10244" max="10244" width="36" style="15" customWidth="1"/>
    <col min="10245" max="10245" width="5.625" style="15" customWidth="1"/>
    <col min="10246" max="10246" width="11.5" style="15" customWidth="1"/>
    <col min="10247" max="10247" width="16.25" style="15" customWidth="1"/>
    <col min="10248" max="10248" width="7.75" style="15" customWidth="1"/>
    <col min="10249" max="10496" width="9" style="15"/>
    <col min="10497" max="10497" width="3.875" style="15" customWidth="1"/>
    <col min="10498" max="10498" width="3.125" style="15" customWidth="1"/>
    <col min="10499" max="10499" width="3.625" style="15" customWidth="1"/>
    <col min="10500" max="10500" width="36" style="15" customWidth="1"/>
    <col min="10501" max="10501" width="5.625" style="15" customWidth="1"/>
    <col min="10502" max="10502" width="11.5" style="15" customWidth="1"/>
    <col min="10503" max="10503" width="16.25" style="15" customWidth="1"/>
    <col min="10504" max="10504" width="7.75" style="15" customWidth="1"/>
    <col min="10505" max="10752" width="9" style="15"/>
    <col min="10753" max="10753" width="3.875" style="15" customWidth="1"/>
    <col min="10754" max="10754" width="3.125" style="15" customWidth="1"/>
    <col min="10755" max="10755" width="3.625" style="15" customWidth="1"/>
    <col min="10756" max="10756" width="36" style="15" customWidth="1"/>
    <col min="10757" max="10757" width="5.625" style="15" customWidth="1"/>
    <col min="10758" max="10758" width="11.5" style="15" customWidth="1"/>
    <col min="10759" max="10759" width="16.25" style="15" customWidth="1"/>
    <col min="10760" max="10760" width="7.75" style="15" customWidth="1"/>
    <col min="10761" max="11008" width="9" style="15"/>
    <col min="11009" max="11009" width="3.875" style="15" customWidth="1"/>
    <col min="11010" max="11010" width="3.125" style="15" customWidth="1"/>
    <col min="11011" max="11011" width="3.625" style="15" customWidth="1"/>
    <col min="11012" max="11012" width="36" style="15" customWidth="1"/>
    <col min="11013" max="11013" width="5.625" style="15" customWidth="1"/>
    <col min="11014" max="11014" width="11.5" style="15" customWidth="1"/>
    <col min="11015" max="11015" width="16.25" style="15" customWidth="1"/>
    <col min="11016" max="11016" width="7.75" style="15" customWidth="1"/>
    <col min="11017" max="11264" width="9" style="15"/>
    <col min="11265" max="11265" width="3.875" style="15" customWidth="1"/>
    <col min="11266" max="11266" width="3.125" style="15" customWidth="1"/>
    <col min="11267" max="11267" width="3.625" style="15" customWidth="1"/>
    <col min="11268" max="11268" width="36" style="15" customWidth="1"/>
    <col min="11269" max="11269" width="5.625" style="15" customWidth="1"/>
    <col min="11270" max="11270" width="11.5" style="15" customWidth="1"/>
    <col min="11271" max="11271" width="16.25" style="15" customWidth="1"/>
    <col min="11272" max="11272" width="7.75" style="15" customWidth="1"/>
    <col min="11273" max="11520" width="9" style="15"/>
    <col min="11521" max="11521" width="3.875" style="15" customWidth="1"/>
    <col min="11522" max="11522" width="3.125" style="15" customWidth="1"/>
    <col min="11523" max="11523" width="3.625" style="15" customWidth="1"/>
    <col min="11524" max="11524" width="36" style="15" customWidth="1"/>
    <col min="11525" max="11525" width="5.625" style="15" customWidth="1"/>
    <col min="11526" max="11526" width="11.5" style="15" customWidth="1"/>
    <col min="11527" max="11527" width="16.25" style="15" customWidth="1"/>
    <col min="11528" max="11528" width="7.75" style="15" customWidth="1"/>
    <col min="11529" max="11776" width="9" style="15"/>
    <col min="11777" max="11777" width="3.875" style="15" customWidth="1"/>
    <col min="11778" max="11778" width="3.125" style="15" customWidth="1"/>
    <col min="11779" max="11779" width="3.625" style="15" customWidth="1"/>
    <col min="11780" max="11780" width="36" style="15" customWidth="1"/>
    <col min="11781" max="11781" width="5.625" style="15" customWidth="1"/>
    <col min="11782" max="11782" width="11.5" style="15" customWidth="1"/>
    <col min="11783" max="11783" width="16.25" style="15" customWidth="1"/>
    <col min="11784" max="11784" width="7.75" style="15" customWidth="1"/>
    <col min="11785" max="12032" width="9" style="15"/>
    <col min="12033" max="12033" width="3.875" style="15" customWidth="1"/>
    <col min="12034" max="12034" width="3.125" style="15" customWidth="1"/>
    <col min="12035" max="12035" width="3.625" style="15" customWidth="1"/>
    <col min="12036" max="12036" width="36" style="15" customWidth="1"/>
    <col min="12037" max="12037" width="5.625" style="15" customWidth="1"/>
    <col min="12038" max="12038" width="11.5" style="15" customWidth="1"/>
    <col min="12039" max="12039" width="16.25" style="15" customWidth="1"/>
    <col min="12040" max="12040" width="7.75" style="15" customWidth="1"/>
    <col min="12041" max="12288" width="9" style="15"/>
    <col min="12289" max="12289" width="3.875" style="15" customWidth="1"/>
    <col min="12290" max="12290" width="3.125" style="15" customWidth="1"/>
    <col min="12291" max="12291" width="3.625" style="15" customWidth="1"/>
    <col min="12292" max="12292" width="36" style="15" customWidth="1"/>
    <col min="12293" max="12293" width="5.625" style="15" customWidth="1"/>
    <col min="12294" max="12294" width="11.5" style="15" customWidth="1"/>
    <col min="12295" max="12295" width="16.25" style="15" customWidth="1"/>
    <col min="12296" max="12296" width="7.75" style="15" customWidth="1"/>
    <col min="12297" max="12544" width="9" style="15"/>
    <col min="12545" max="12545" width="3.875" style="15" customWidth="1"/>
    <col min="12546" max="12546" width="3.125" style="15" customWidth="1"/>
    <col min="12547" max="12547" width="3.625" style="15" customWidth="1"/>
    <col min="12548" max="12548" width="36" style="15" customWidth="1"/>
    <col min="12549" max="12549" width="5.625" style="15" customWidth="1"/>
    <col min="12550" max="12550" width="11.5" style="15" customWidth="1"/>
    <col min="12551" max="12551" width="16.25" style="15" customWidth="1"/>
    <col min="12552" max="12552" width="7.75" style="15" customWidth="1"/>
    <col min="12553" max="12800" width="9" style="15"/>
    <col min="12801" max="12801" width="3.875" style="15" customWidth="1"/>
    <col min="12802" max="12802" width="3.125" style="15" customWidth="1"/>
    <col min="12803" max="12803" width="3.625" style="15" customWidth="1"/>
    <col min="12804" max="12804" width="36" style="15" customWidth="1"/>
    <col min="12805" max="12805" width="5.625" style="15" customWidth="1"/>
    <col min="12806" max="12806" width="11.5" style="15" customWidth="1"/>
    <col min="12807" max="12807" width="16.25" style="15" customWidth="1"/>
    <col min="12808" max="12808" width="7.75" style="15" customWidth="1"/>
    <col min="12809" max="13056" width="9" style="15"/>
    <col min="13057" max="13057" width="3.875" style="15" customWidth="1"/>
    <col min="13058" max="13058" width="3.125" style="15" customWidth="1"/>
    <col min="13059" max="13059" width="3.625" style="15" customWidth="1"/>
    <col min="13060" max="13060" width="36" style="15" customWidth="1"/>
    <col min="13061" max="13061" width="5.625" style="15" customWidth="1"/>
    <col min="13062" max="13062" width="11.5" style="15" customWidth="1"/>
    <col min="13063" max="13063" width="16.25" style="15" customWidth="1"/>
    <col min="13064" max="13064" width="7.75" style="15" customWidth="1"/>
    <col min="13065" max="13312" width="9" style="15"/>
    <col min="13313" max="13313" width="3.875" style="15" customWidth="1"/>
    <col min="13314" max="13314" width="3.125" style="15" customWidth="1"/>
    <col min="13315" max="13315" width="3.625" style="15" customWidth="1"/>
    <col min="13316" max="13316" width="36" style="15" customWidth="1"/>
    <col min="13317" max="13317" width="5.625" style="15" customWidth="1"/>
    <col min="13318" max="13318" width="11.5" style="15" customWidth="1"/>
    <col min="13319" max="13319" width="16.25" style="15" customWidth="1"/>
    <col min="13320" max="13320" width="7.75" style="15" customWidth="1"/>
    <col min="13321" max="13568" width="9" style="15"/>
    <col min="13569" max="13569" width="3.875" style="15" customWidth="1"/>
    <col min="13570" max="13570" width="3.125" style="15" customWidth="1"/>
    <col min="13571" max="13571" width="3.625" style="15" customWidth="1"/>
    <col min="13572" max="13572" width="36" style="15" customWidth="1"/>
    <col min="13573" max="13573" width="5.625" style="15" customWidth="1"/>
    <col min="13574" max="13574" width="11.5" style="15" customWidth="1"/>
    <col min="13575" max="13575" width="16.25" style="15" customWidth="1"/>
    <col min="13576" max="13576" width="7.75" style="15" customWidth="1"/>
    <col min="13577" max="13824" width="9" style="15"/>
    <col min="13825" max="13825" width="3.875" style="15" customWidth="1"/>
    <col min="13826" max="13826" width="3.125" style="15" customWidth="1"/>
    <col min="13827" max="13827" width="3.625" style="15" customWidth="1"/>
    <col min="13828" max="13828" width="36" style="15" customWidth="1"/>
    <col min="13829" max="13829" width="5.625" style="15" customWidth="1"/>
    <col min="13830" max="13830" width="11.5" style="15" customWidth="1"/>
    <col min="13831" max="13831" width="16.25" style="15" customWidth="1"/>
    <col min="13832" max="13832" width="7.75" style="15" customWidth="1"/>
    <col min="13833" max="14080" width="9" style="15"/>
    <col min="14081" max="14081" width="3.875" style="15" customWidth="1"/>
    <col min="14082" max="14082" width="3.125" style="15" customWidth="1"/>
    <col min="14083" max="14083" width="3.625" style="15" customWidth="1"/>
    <col min="14084" max="14084" width="36" style="15" customWidth="1"/>
    <col min="14085" max="14085" width="5.625" style="15" customWidth="1"/>
    <col min="14086" max="14086" width="11.5" style="15" customWidth="1"/>
    <col min="14087" max="14087" width="16.25" style="15" customWidth="1"/>
    <col min="14088" max="14088" width="7.75" style="15" customWidth="1"/>
    <col min="14089" max="14336" width="9" style="15"/>
    <col min="14337" max="14337" width="3.875" style="15" customWidth="1"/>
    <col min="14338" max="14338" width="3.125" style="15" customWidth="1"/>
    <col min="14339" max="14339" width="3.625" style="15" customWidth="1"/>
    <col min="14340" max="14340" width="36" style="15" customWidth="1"/>
    <col min="14341" max="14341" width="5.625" style="15" customWidth="1"/>
    <col min="14342" max="14342" width="11.5" style="15" customWidth="1"/>
    <col min="14343" max="14343" width="16.25" style="15" customWidth="1"/>
    <col min="14344" max="14344" width="7.75" style="15" customWidth="1"/>
    <col min="14345" max="14592" width="9" style="15"/>
    <col min="14593" max="14593" width="3.875" style="15" customWidth="1"/>
    <col min="14594" max="14594" width="3.125" style="15" customWidth="1"/>
    <col min="14595" max="14595" width="3.625" style="15" customWidth="1"/>
    <col min="14596" max="14596" width="36" style="15" customWidth="1"/>
    <col min="14597" max="14597" width="5.625" style="15" customWidth="1"/>
    <col min="14598" max="14598" width="11.5" style="15" customWidth="1"/>
    <col min="14599" max="14599" width="16.25" style="15" customWidth="1"/>
    <col min="14600" max="14600" width="7.75" style="15" customWidth="1"/>
    <col min="14601" max="14848" width="9" style="15"/>
    <col min="14849" max="14849" width="3.875" style="15" customWidth="1"/>
    <col min="14850" max="14850" width="3.125" style="15" customWidth="1"/>
    <col min="14851" max="14851" width="3.625" style="15" customWidth="1"/>
    <col min="14852" max="14852" width="36" style="15" customWidth="1"/>
    <col min="14853" max="14853" width="5.625" style="15" customWidth="1"/>
    <col min="14854" max="14854" width="11.5" style="15" customWidth="1"/>
    <col min="14855" max="14855" width="16.25" style="15" customWidth="1"/>
    <col min="14856" max="14856" width="7.75" style="15" customWidth="1"/>
    <col min="14857" max="15104" width="9" style="15"/>
    <col min="15105" max="15105" width="3.875" style="15" customWidth="1"/>
    <col min="15106" max="15106" width="3.125" style="15" customWidth="1"/>
    <col min="15107" max="15107" width="3.625" style="15" customWidth="1"/>
    <col min="15108" max="15108" width="36" style="15" customWidth="1"/>
    <col min="15109" max="15109" width="5.625" style="15" customWidth="1"/>
    <col min="15110" max="15110" width="11.5" style="15" customWidth="1"/>
    <col min="15111" max="15111" width="16.25" style="15" customWidth="1"/>
    <col min="15112" max="15112" width="7.75" style="15" customWidth="1"/>
    <col min="15113" max="15360" width="9" style="15"/>
    <col min="15361" max="15361" width="3.875" style="15" customWidth="1"/>
    <col min="15362" max="15362" width="3.125" style="15" customWidth="1"/>
    <col min="15363" max="15363" width="3.625" style="15" customWidth="1"/>
    <col min="15364" max="15364" width="36" style="15" customWidth="1"/>
    <col min="15365" max="15365" width="5.625" style="15" customWidth="1"/>
    <col min="15366" max="15366" width="11.5" style="15" customWidth="1"/>
    <col min="15367" max="15367" width="16.25" style="15" customWidth="1"/>
    <col min="15368" max="15368" width="7.75" style="15" customWidth="1"/>
    <col min="15369" max="15616" width="9" style="15"/>
    <col min="15617" max="15617" width="3.875" style="15" customWidth="1"/>
    <col min="15618" max="15618" width="3.125" style="15" customWidth="1"/>
    <col min="15619" max="15619" width="3.625" style="15" customWidth="1"/>
    <col min="15620" max="15620" width="36" style="15" customWidth="1"/>
    <col min="15621" max="15621" width="5.625" style="15" customWidth="1"/>
    <col min="15622" max="15622" width="11.5" style="15" customWidth="1"/>
    <col min="15623" max="15623" width="16.25" style="15" customWidth="1"/>
    <col min="15624" max="15624" width="7.75" style="15" customWidth="1"/>
    <col min="15625" max="15872" width="9" style="15"/>
    <col min="15873" max="15873" width="3.875" style="15" customWidth="1"/>
    <col min="15874" max="15874" width="3.125" style="15" customWidth="1"/>
    <col min="15875" max="15875" width="3.625" style="15" customWidth="1"/>
    <col min="15876" max="15876" width="36" style="15" customWidth="1"/>
    <col min="15877" max="15877" width="5.625" style="15" customWidth="1"/>
    <col min="15878" max="15878" width="11.5" style="15" customWidth="1"/>
    <col min="15879" max="15879" width="16.25" style="15" customWidth="1"/>
    <col min="15880" max="15880" width="7.75" style="15" customWidth="1"/>
    <col min="15881" max="16128" width="9" style="15"/>
    <col min="16129" max="16129" width="3.875" style="15" customWidth="1"/>
    <col min="16130" max="16130" width="3.125" style="15" customWidth="1"/>
    <col min="16131" max="16131" width="3.625" style="15" customWidth="1"/>
    <col min="16132" max="16132" width="36" style="15" customWidth="1"/>
    <col min="16133" max="16133" width="5.625" style="15" customWidth="1"/>
    <col min="16134" max="16134" width="11.5" style="15" customWidth="1"/>
    <col min="16135" max="16135" width="16.25" style="15" customWidth="1"/>
    <col min="16136" max="16136" width="7.75" style="15" customWidth="1"/>
    <col min="16137" max="16384" width="9" style="15"/>
  </cols>
  <sheetData>
    <row r="1" spans="1:8" ht="23.25">
      <c r="A1" s="22" t="s">
        <v>0</v>
      </c>
      <c r="B1" s="22"/>
      <c r="C1" s="22"/>
      <c r="D1" s="22"/>
      <c r="E1" s="22"/>
      <c r="F1" s="22"/>
      <c r="G1" s="22"/>
    </row>
    <row r="2" spans="1:8" ht="23.25">
      <c r="A2" s="22" t="s">
        <v>1</v>
      </c>
      <c r="B2" s="22"/>
      <c r="C2" s="22"/>
      <c r="D2" s="22"/>
      <c r="E2" s="22"/>
      <c r="F2" s="22"/>
      <c r="G2" s="22"/>
    </row>
    <row r="3" spans="1:8" ht="23.25">
      <c r="A3" s="22" t="s">
        <v>2</v>
      </c>
      <c r="B3" s="22"/>
      <c r="C3" s="22"/>
      <c r="D3" s="22"/>
      <c r="E3" s="22"/>
      <c r="F3" s="22"/>
      <c r="G3" s="22"/>
    </row>
    <row r="4" spans="1:8" ht="23.25">
      <c r="A4" s="22" t="s">
        <v>57</v>
      </c>
      <c r="B4" s="22"/>
      <c r="C4" s="22"/>
      <c r="D4" s="22"/>
      <c r="E4" s="22"/>
      <c r="F4" s="22"/>
      <c r="G4" s="22"/>
    </row>
    <row r="5" spans="1:8" ht="23.25">
      <c r="A5" s="22" t="s">
        <v>660</v>
      </c>
      <c r="B5" s="22"/>
      <c r="C5" s="22"/>
      <c r="D5" s="22"/>
      <c r="E5" s="22"/>
      <c r="F5" s="22"/>
      <c r="G5" s="22"/>
    </row>
    <row r="6" spans="1:8" ht="26.25">
      <c r="A6" s="23" t="s">
        <v>661</v>
      </c>
      <c r="B6" s="23"/>
      <c r="C6" s="23"/>
      <c r="D6" s="23"/>
      <c r="E6" s="23"/>
      <c r="F6" s="23"/>
      <c r="G6" s="23"/>
    </row>
    <row r="7" spans="1:8" ht="23.25">
      <c r="A7" s="24" t="s">
        <v>59</v>
      </c>
      <c r="B7" s="24"/>
      <c r="C7" s="24"/>
      <c r="D7" s="24"/>
      <c r="E7" s="25"/>
      <c r="F7" s="8">
        <f>SUM(F8+F253)</f>
        <v>5046330</v>
      </c>
      <c r="G7" s="26" t="s">
        <v>6</v>
      </c>
    </row>
    <row r="8" spans="1:8" s="66" customFormat="1" ht="23.25">
      <c r="A8" s="61" t="s">
        <v>61</v>
      </c>
      <c r="B8" s="62"/>
      <c r="C8" s="62"/>
      <c r="D8" s="63"/>
      <c r="E8" s="64"/>
      <c r="F8" s="65">
        <f>SUM(F9+F36+F44+F242)</f>
        <v>3681230</v>
      </c>
      <c r="G8" s="61" t="s">
        <v>64</v>
      </c>
    </row>
    <row r="9" spans="1:8">
      <c r="B9" s="14" t="s">
        <v>563</v>
      </c>
      <c r="E9" s="16" t="s">
        <v>8</v>
      </c>
      <c r="F9" s="13">
        <f>SUM(F10,F26)</f>
        <v>1097200</v>
      </c>
      <c r="G9" s="14" t="s">
        <v>9</v>
      </c>
    </row>
    <row r="10" spans="1:8">
      <c r="C10" s="14" t="s">
        <v>65</v>
      </c>
      <c r="E10" s="16" t="s">
        <v>8</v>
      </c>
      <c r="F10" s="13">
        <f>SUM(F11,F15)</f>
        <v>948080</v>
      </c>
      <c r="G10" s="14" t="s">
        <v>9</v>
      </c>
    </row>
    <row r="11" spans="1:8">
      <c r="D11" s="15" t="s">
        <v>564</v>
      </c>
      <c r="E11" s="17" t="s">
        <v>8</v>
      </c>
      <c r="F11" s="13">
        <v>909480</v>
      </c>
      <c r="G11" s="15" t="s">
        <v>9</v>
      </c>
    </row>
    <row r="12" spans="1:8">
      <c r="A12" s="15" t="s">
        <v>662</v>
      </c>
    </row>
    <row r="13" spans="1:8">
      <c r="A13" s="15" t="s">
        <v>663</v>
      </c>
    </row>
    <row r="14" spans="1:8">
      <c r="B14" s="35" t="s">
        <v>664</v>
      </c>
    </row>
    <row r="15" spans="1:8">
      <c r="D15" s="14" t="s">
        <v>568</v>
      </c>
      <c r="E15" s="16" t="s">
        <v>8</v>
      </c>
      <c r="F15" s="13">
        <f>SUM(F16,F21)</f>
        <v>38600</v>
      </c>
      <c r="G15" s="14" t="s">
        <v>665</v>
      </c>
    </row>
    <row r="16" spans="1:8" ht="21" customHeight="1">
      <c r="D16" s="15" t="s">
        <v>569</v>
      </c>
      <c r="E16" s="17" t="s">
        <v>8</v>
      </c>
      <c r="F16" s="19">
        <v>36000</v>
      </c>
      <c r="G16" s="15" t="s">
        <v>9</v>
      </c>
      <c r="H16" s="19"/>
    </row>
    <row r="17" spans="1:8" ht="21" customHeight="1">
      <c r="A17" s="15" t="s">
        <v>666</v>
      </c>
      <c r="H17" s="19"/>
    </row>
    <row r="18" spans="1:8" ht="21" customHeight="1">
      <c r="A18" s="15" t="s">
        <v>571</v>
      </c>
      <c r="H18" s="19"/>
    </row>
    <row r="19" spans="1:8" ht="21" customHeight="1">
      <c r="A19" s="15" t="s">
        <v>667</v>
      </c>
      <c r="H19" s="19"/>
    </row>
    <row r="20" spans="1:8">
      <c r="B20" s="35" t="s">
        <v>664</v>
      </c>
    </row>
    <row r="21" spans="1:8" ht="21" customHeight="1">
      <c r="D21" s="15" t="s">
        <v>82</v>
      </c>
      <c r="E21" s="17" t="s">
        <v>8</v>
      </c>
      <c r="F21" s="19">
        <v>2600</v>
      </c>
      <c r="G21" s="15" t="s">
        <v>9</v>
      </c>
      <c r="H21" s="19"/>
    </row>
    <row r="22" spans="1:8" ht="21" customHeight="1">
      <c r="A22" s="15" t="s">
        <v>668</v>
      </c>
      <c r="H22" s="19"/>
    </row>
    <row r="23" spans="1:8">
      <c r="A23" s="15" t="s">
        <v>669</v>
      </c>
      <c r="E23" s="17"/>
      <c r="F23" s="13"/>
    </row>
    <row r="24" spans="1:8">
      <c r="A24" s="15" t="s">
        <v>670</v>
      </c>
      <c r="E24" s="17"/>
      <c r="F24" s="13"/>
    </row>
    <row r="25" spans="1:8">
      <c r="B25" s="35" t="s">
        <v>664</v>
      </c>
    </row>
    <row r="26" spans="1:8">
      <c r="A26" s="14"/>
      <c r="C26" s="14" t="s">
        <v>89</v>
      </c>
      <c r="E26" s="16" t="s">
        <v>8</v>
      </c>
      <c r="F26" s="13">
        <f>SUM(F27,F32)</f>
        <v>149120</v>
      </c>
      <c r="G26" s="14" t="s">
        <v>6</v>
      </c>
    </row>
    <row r="27" spans="1:8">
      <c r="D27" s="15" t="s">
        <v>576</v>
      </c>
      <c r="E27" s="17" t="s">
        <v>8</v>
      </c>
      <c r="F27" s="13">
        <v>129120</v>
      </c>
      <c r="G27" s="15" t="s">
        <v>9</v>
      </c>
    </row>
    <row r="28" spans="1:8">
      <c r="A28" s="15" t="s">
        <v>671</v>
      </c>
    </row>
    <row r="29" spans="1:8">
      <c r="A29" s="15" t="s">
        <v>672</v>
      </c>
    </row>
    <row r="30" spans="1:8">
      <c r="A30" s="15" t="s">
        <v>582</v>
      </c>
    </row>
    <row r="31" spans="1:8">
      <c r="B31" s="35" t="s">
        <v>664</v>
      </c>
    </row>
    <row r="32" spans="1:8">
      <c r="D32" s="15" t="s">
        <v>579</v>
      </c>
      <c r="E32" s="17" t="s">
        <v>8</v>
      </c>
      <c r="F32" s="13">
        <v>20000</v>
      </c>
      <c r="G32" s="15" t="s">
        <v>9</v>
      </c>
    </row>
    <row r="33" spans="1:7">
      <c r="A33" s="15" t="s">
        <v>673</v>
      </c>
    </row>
    <row r="34" spans="1:7">
      <c r="A34" s="15" t="s">
        <v>674</v>
      </c>
    </row>
    <row r="35" spans="1:7">
      <c r="B35" s="35" t="s">
        <v>664</v>
      </c>
    </row>
    <row r="36" spans="1:7">
      <c r="B36" s="14" t="s">
        <v>98</v>
      </c>
      <c r="E36" s="16" t="s">
        <v>8</v>
      </c>
      <c r="F36" s="13">
        <f>SUM(F37)</f>
        <v>313800</v>
      </c>
      <c r="G36" s="14" t="s">
        <v>6</v>
      </c>
    </row>
    <row r="37" spans="1:7">
      <c r="D37" s="15" t="s">
        <v>583</v>
      </c>
      <c r="E37" s="16" t="s">
        <v>8</v>
      </c>
      <c r="F37" s="13">
        <v>313800</v>
      </c>
      <c r="G37" s="14" t="s">
        <v>9</v>
      </c>
    </row>
    <row r="38" spans="1:7">
      <c r="A38" s="15" t="s">
        <v>675</v>
      </c>
    </row>
    <row r="39" spans="1:7" ht="24" customHeight="1">
      <c r="A39" s="15" t="s">
        <v>676</v>
      </c>
    </row>
    <row r="40" spans="1:7" ht="24" customHeight="1">
      <c r="A40" s="15" t="s">
        <v>677</v>
      </c>
    </row>
    <row r="41" spans="1:7" ht="24" customHeight="1">
      <c r="A41" s="15" t="s">
        <v>678</v>
      </c>
    </row>
    <row r="42" spans="1:7">
      <c r="B42" s="35" t="s">
        <v>664</v>
      </c>
    </row>
    <row r="43" spans="1:7">
      <c r="B43" s="35"/>
    </row>
    <row r="44" spans="1:7">
      <c r="B44" s="14" t="s">
        <v>103</v>
      </c>
      <c r="E44" s="16" t="s">
        <v>8</v>
      </c>
      <c r="F44" s="13">
        <f>SUM(F45,F72,F181)</f>
        <v>2200230</v>
      </c>
      <c r="G44" s="14" t="s">
        <v>9</v>
      </c>
    </row>
    <row r="45" spans="1:7">
      <c r="C45" s="14" t="s">
        <v>104</v>
      </c>
      <c r="E45" s="16" t="s">
        <v>8</v>
      </c>
      <c r="F45" s="13">
        <f>SUM(F46+F50+F53+F57+F61)</f>
        <v>421830</v>
      </c>
      <c r="G45" s="14" t="s">
        <v>64</v>
      </c>
    </row>
    <row r="46" spans="1:7" s="14" customFormat="1">
      <c r="D46" s="31" t="s">
        <v>679</v>
      </c>
      <c r="E46" s="16"/>
      <c r="F46" s="13">
        <v>200000</v>
      </c>
      <c r="G46" s="14" t="s">
        <v>106</v>
      </c>
    </row>
    <row r="47" spans="1:7">
      <c r="A47" s="15" t="s">
        <v>680</v>
      </c>
    </row>
    <row r="48" spans="1:7">
      <c r="A48" s="15" t="s">
        <v>681</v>
      </c>
    </row>
    <row r="49" spans="1:7">
      <c r="B49" s="35" t="s">
        <v>664</v>
      </c>
      <c r="C49" s="67"/>
      <c r="D49" s="67"/>
      <c r="E49" s="67"/>
      <c r="F49" s="68"/>
      <c r="G49" s="67"/>
    </row>
    <row r="50" spans="1:7" s="14" customFormat="1">
      <c r="D50" s="14" t="s">
        <v>118</v>
      </c>
      <c r="E50" s="16" t="s">
        <v>8</v>
      </c>
      <c r="F50" s="13">
        <v>36000</v>
      </c>
      <c r="G50" s="14" t="s">
        <v>106</v>
      </c>
    </row>
    <row r="51" spans="1:7">
      <c r="A51" s="15" t="s">
        <v>682</v>
      </c>
    </row>
    <row r="52" spans="1:7">
      <c r="B52" s="35" t="s">
        <v>664</v>
      </c>
    </row>
    <row r="53" spans="1:7" s="14" customFormat="1">
      <c r="D53" s="14" t="s">
        <v>120</v>
      </c>
      <c r="E53" s="16" t="s">
        <v>8</v>
      </c>
      <c r="F53" s="13">
        <v>25000</v>
      </c>
      <c r="G53" s="14" t="s">
        <v>106</v>
      </c>
    </row>
    <row r="54" spans="1:7">
      <c r="A54" s="15" t="s">
        <v>683</v>
      </c>
    </row>
    <row r="55" spans="1:7">
      <c r="A55" s="15" t="s">
        <v>684</v>
      </c>
    </row>
    <row r="56" spans="1:7">
      <c r="B56" s="35" t="s">
        <v>664</v>
      </c>
    </row>
    <row r="57" spans="1:7" s="14" customFormat="1">
      <c r="D57" s="14" t="s">
        <v>123</v>
      </c>
      <c r="E57" s="16" t="s">
        <v>8</v>
      </c>
      <c r="F57" s="13">
        <v>20000</v>
      </c>
      <c r="G57" s="14" t="s">
        <v>106</v>
      </c>
    </row>
    <row r="58" spans="1:7">
      <c r="A58" s="15" t="s">
        <v>685</v>
      </c>
    </row>
    <row r="59" spans="1:7">
      <c r="A59" s="15" t="s">
        <v>686</v>
      </c>
    </row>
    <row r="60" spans="1:7">
      <c r="B60" s="35" t="s">
        <v>664</v>
      </c>
    </row>
    <row r="61" spans="1:7" s="14" customFormat="1">
      <c r="D61" s="14" t="s">
        <v>128</v>
      </c>
      <c r="E61" s="16" t="s">
        <v>8</v>
      </c>
      <c r="F61" s="13">
        <v>140830</v>
      </c>
      <c r="G61" s="14" t="s">
        <v>106</v>
      </c>
    </row>
    <row r="62" spans="1:7">
      <c r="A62" s="15" t="s">
        <v>687</v>
      </c>
    </row>
    <row r="63" spans="1:7">
      <c r="A63" s="4" t="s">
        <v>688</v>
      </c>
      <c r="B63" s="35"/>
    </row>
    <row r="64" spans="1:7">
      <c r="B64" s="35" t="s">
        <v>664</v>
      </c>
    </row>
    <row r="65" spans="1:7">
      <c r="B65" s="35"/>
    </row>
    <row r="66" spans="1:7">
      <c r="B66" s="35"/>
    </row>
    <row r="67" spans="1:7">
      <c r="B67" s="35"/>
    </row>
    <row r="68" spans="1:7">
      <c r="B68" s="35"/>
    </row>
    <row r="69" spans="1:7">
      <c r="B69" s="35"/>
    </row>
    <row r="70" spans="1:7">
      <c r="B70" s="35"/>
    </row>
    <row r="71" spans="1:7">
      <c r="B71" s="35"/>
    </row>
    <row r="72" spans="1:7" s="14" customFormat="1">
      <c r="A72" s="15"/>
      <c r="B72" s="15"/>
      <c r="C72" s="14" t="s">
        <v>131</v>
      </c>
      <c r="D72" s="15"/>
      <c r="E72" s="16" t="s">
        <v>8</v>
      </c>
      <c r="F72" s="13">
        <f>SUM(F73,F95,F108,F168)</f>
        <v>1403400</v>
      </c>
      <c r="G72" s="14" t="s">
        <v>64</v>
      </c>
    </row>
    <row r="73" spans="1:7">
      <c r="A73" s="14"/>
      <c r="B73" s="14" t="s">
        <v>132</v>
      </c>
      <c r="C73" s="14"/>
      <c r="D73" s="14"/>
      <c r="E73" s="16" t="s">
        <v>8</v>
      </c>
      <c r="F73" s="13">
        <f>SUM(F74+F80+F86+F90)</f>
        <v>688400</v>
      </c>
      <c r="G73" s="14" t="s">
        <v>9</v>
      </c>
    </row>
    <row r="74" spans="1:7" s="14" customFormat="1">
      <c r="D74" s="14" t="s">
        <v>689</v>
      </c>
      <c r="E74" s="16" t="s">
        <v>8</v>
      </c>
      <c r="F74" s="13">
        <v>20000</v>
      </c>
      <c r="G74" s="14" t="s">
        <v>106</v>
      </c>
    </row>
    <row r="75" spans="1:7">
      <c r="A75" s="15" t="s">
        <v>690</v>
      </c>
    </row>
    <row r="76" spans="1:7" s="14" customFormat="1">
      <c r="A76" s="15" t="s">
        <v>691</v>
      </c>
      <c r="B76" s="15"/>
      <c r="C76" s="15"/>
      <c r="D76" s="15"/>
      <c r="E76" s="15"/>
      <c r="F76" s="19"/>
      <c r="G76" s="15"/>
    </row>
    <row r="77" spans="1:7" s="14" customFormat="1">
      <c r="A77" s="15" t="s">
        <v>692</v>
      </c>
      <c r="B77" s="15"/>
      <c r="C77" s="15"/>
      <c r="D77" s="15"/>
      <c r="E77" s="15"/>
      <c r="F77" s="19"/>
      <c r="G77" s="15"/>
    </row>
    <row r="78" spans="1:7">
      <c r="A78" s="15" t="s">
        <v>693</v>
      </c>
    </row>
    <row r="79" spans="1:7">
      <c r="C79" s="35" t="s">
        <v>694</v>
      </c>
      <c r="F79" s="15"/>
      <c r="G79" s="19"/>
    </row>
    <row r="80" spans="1:7" s="14" customFormat="1">
      <c r="D80" s="14" t="s">
        <v>138</v>
      </c>
      <c r="E80" s="16" t="s">
        <v>8</v>
      </c>
      <c r="F80" s="13">
        <v>518400</v>
      </c>
      <c r="G80" s="14" t="s">
        <v>106</v>
      </c>
    </row>
    <row r="81" spans="1:7">
      <c r="A81" s="15" t="s">
        <v>695</v>
      </c>
    </row>
    <row r="82" spans="1:7">
      <c r="A82" s="15" t="s">
        <v>696</v>
      </c>
    </row>
    <row r="83" spans="1:7">
      <c r="A83" s="15" t="s">
        <v>697</v>
      </c>
    </row>
    <row r="84" spans="1:7">
      <c r="B84" s="35" t="s">
        <v>698</v>
      </c>
    </row>
    <row r="85" spans="1:7">
      <c r="B85" s="35" t="s">
        <v>699</v>
      </c>
    </row>
    <row r="86" spans="1:7" s="14" customFormat="1">
      <c r="D86" s="14" t="s">
        <v>700</v>
      </c>
      <c r="E86" s="16" t="s">
        <v>8</v>
      </c>
      <c r="F86" s="13">
        <v>50000</v>
      </c>
      <c r="G86" s="14" t="s">
        <v>106</v>
      </c>
    </row>
    <row r="87" spans="1:7">
      <c r="A87" s="15" t="s">
        <v>701</v>
      </c>
    </row>
    <row r="88" spans="1:7">
      <c r="B88" s="15" t="s">
        <v>702</v>
      </c>
      <c r="C88" s="14"/>
      <c r="D88" s="14"/>
      <c r="E88" s="14"/>
      <c r="F88" s="14"/>
      <c r="G88" s="14"/>
    </row>
    <row r="89" spans="1:7">
      <c r="B89" s="67" t="s">
        <v>703</v>
      </c>
      <c r="C89" s="14"/>
      <c r="D89" s="14"/>
      <c r="E89" s="14"/>
      <c r="F89" s="14"/>
      <c r="G89" s="14"/>
    </row>
    <row r="90" spans="1:7" s="14" customFormat="1">
      <c r="D90" s="14" t="s">
        <v>704</v>
      </c>
      <c r="E90" s="16" t="s">
        <v>8</v>
      </c>
      <c r="F90" s="13">
        <v>100000</v>
      </c>
      <c r="G90" s="14" t="s">
        <v>106</v>
      </c>
    </row>
    <row r="91" spans="1:7">
      <c r="A91" s="15" t="s">
        <v>705</v>
      </c>
    </row>
    <row r="92" spans="1:7">
      <c r="B92" s="15" t="s">
        <v>706</v>
      </c>
      <c r="C92" s="14"/>
      <c r="D92" s="14"/>
      <c r="E92" s="14"/>
      <c r="F92" s="14"/>
      <c r="G92" s="14"/>
    </row>
    <row r="93" spans="1:7">
      <c r="B93" s="69"/>
      <c r="C93" s="14"/>
      <c r="D93" s="14"/>
      <c r="E93" s="14"/>
      <c r="F93" s="14"/>
      <c r="G93" s="14"/>
    </row>
    <row r="94" spans="1:7">
      <c r="B94" s="69"/>
      <c r="C94" s="14" t="s">
        <v>140</v>
      </c>
      <c r="D94" s="14"/>
      <c r="E94" s="14"/>
      <c r="F94" s="14"/>
      <c r="G94" s="14"/>
    </row>
    <row r="95" spans="1:7">
      <c r="A95" s="14"/>
      <c r="B95" s="31"/>
      <c r="C95" s="14"/>
      <c r="D95" s="14"/>
      <c r="E95" s="16" t="s">
        <v>8</v>
      </c>
      <c r="F95" s="13">
        <f>SUM(F96,F102)</f>
        <v>120000</v>
      </c>
      <c r="G95" s="14" t="s">
        <v>106</v>
      </c>
    </row>
    <row r="96" spans="1:7">
      <c r="D96" s="14" t="s">
        <v>141</v>
      </c>
      <c r="E96" s="16" t="s">
        <v>8</v>
      </c>
      <c r="F96" s="13">
        <v>70000</v>
      </c>
      <c r="G96" s="14" t="s">
        <v>106</v>
      </c>
    </row>
    <row r="97" spans="1:7">
      <c r="A97" s="15" t="s">
        <v>707</v>
      </c>
    </row>
    <row r="98" spans="1:7">
      <c r="A98" s="15" t="s">
        <v>708</v>
      </c>
    </row>
    <row r="99" spans="1:7">
      <c r="B99" s="35" t="s">
        <v>698</v>
      </c>
    </row>
    <row r="100" spans="1:7">
      <c r="B100" s="35" t="s">
        <v>699</v>
      </c>
    </row>
    <row r="101" spans="1:7">
      <c r="D101" s="14" t="s">
        <v>144</v>
      </c>
      <c r="E101" s="16"/>
      <c r="F101" s="13"/>
      <c r="G101" s="14"/>
    </row>
    <row r="102" spans="1:7">
      <c r="D102" s="14"/>
      <c r="E102" s="16" t="s">
        <v>8</v>
      </c>
      <c r="F102" s="13">
        <v>50000</v>
      </c>
      <c r="G102" s="14" t="s">
        <v>106</v>
      </c>
    </row>
    <row r="103" spans="1:7">
      <c r="A103" s="15" t="s">
        <v>709</v>
      </c>
    </row>
    <row r="104" spans="1:7">
      <c r="A104" s="15" t="s">
        <v>710</v>
      </c>
    </row>
    <row r="105" spans="1:7">
      <c r="B105" s="15" t="s">
        <v>711</v>
      </c>
    </row>
    <row r="107" spans="1:7">
      <c r="A107" s="67"/>
      <c r="B107" s="35"/>
    </row>
    <row r="108" spans="1:7">
      <c r="A108" s="14"/>
      <c r="B108" s="14" t="s">
        <v>712</v>
      </c>
      <c r="C108" s="14"/>
      <c r="D108" s="14"/>
      <c r="E108" s="16" t="s">
        <v>8</v>
      </c>
      <c r="F108" s="13">
        <f>SUM(F109+F115+F121+F126+F131+F137+F144+F148+F153+F157+F163)</f>
        <v>535000</v>
      </c>
      <c r="G108" s="14" t="s">
        <v>106</v>
      </c>
    </row>
    <row r="109" spans="1:7" s="14" customFormat="1">
      <c r="D109" s="14" t="s">
        <v>713</v>
      </c>
      <c r="E109" s="16" t="s">
        <v>8</v>
      </c>
      <c r="F109" s="13">
        <v>20000</v>
      </c>
      <c r="G109" s="14" t="s">
        <v>106</v>
      </c>
    </row>
    <row r="110" spans="1:7">
      <c r="A110" s="15" t="s">
        <v>714</v>
      </c>
      <c r="E110" s="17"/>
    </row>
    <row r="111" spans="1:7">
      <c r="A111" s="15" t="s">
        <v>715</v>
      </c>
      <c r="E111" s="17"/>
    </row>
    <row r="112" spans="1:7">
      <c r="A112" s="67" t="s">
        <v>716</v>
      </c>
    </row>
    <row r="113" spans="1:7">
      <c r="A113" s="67"/>
    </row>
    <row r="114" spans="1:7" s="14" customFormat="1">
      <c r="D114" s="14" t="s">
        <v>717</v>
      </c>
      <c r="E114" s="16"/>
      <c r="F114" s="13"/>
    </row>
    <row r="115" spans="1:7">
      <c r="E115" s="16" t="s">
        <v>8</v>
      </c>
      <c r="F115" s="13">
        <v>50000</v>
      </c>
      <c r="G115" s="15" t="s">
        <v>106</v>
      </c>
    </row>
    <row r="116" spans="1:7">
      <c r="A116" s="15" t="s">
        <v>718</v>
      </c>
      <c r="E116" s="17"/>
    </row>
    <row r="117" spans="1:7">
      <c r="A117" s="15" t="s">
        <v>719</v>
      </c>
      <c r="E117" s="17"/>
    </row>
    <row r="118" spans="1:7">
      <c r="A118" s="15" t="s">
        <v>181</v>
      </c>
      <c r="E118" s="17"/>
    </row>
    <row r="119" spans="1:7">
      <c r="A119" s="67" t="s">
        <v>716</v>
      </c>
      <c r="E119" s="17"/>
    </row>
    <row r="120" spans="1:7" s="14" customFormat="1">
      <c r="D120" s="14" t="s">
        <v>720</v>
      </c>
      <c r="E120" s="16"/>
      <c r="F120" s="13"/>
    </row>
    <row r="121" spans="1:7" s="14" customFormat="1">
      <c r="E121" s="16" t="s">
        <v>8</v>
      </c>
      <c r="F121" s="13">
        <v>200000</v>
      </c>
      <c r="G121" s="14" t="s">
        <v>106</v>
      </c>
    </row>
    <row r="122" spans="1:7">
      <c r="A122" s="15" t="s">
        <v>721</v>
      </c>
      <c r="E122" s="17"/>
    </row>
    <row r="123" spans="1:7">
      <c r="A123" s="15" t="s">
        <v>722</v>
      </c>
      <c r="E123" s="17"/>
    </row>
    <row r="124" spans="1:7">
      <c r="A124" s="15" t="s">
        <v>181</v>
      </c>
      <c r="E124" s="17"/>
    </row>
    <row r="125" spans="1:7">
      <c r="A125" s="67" t="s">
        <v>716</v>
      </c>
      <c r="E125" s="17"/>
    </row>
    <row r="126" spans="1:7" s="14" customFormat="1">
      <c r="D126" s="14" t="s">
        <v>723</v>
      </c>
      <c r="E126" s="16" t="s">
        <v>8</v>
      </c>
      <c r="F126" s="13">
        <v>10000</v>
      </c>
      <c r="G126" s="14" t="s">
        <v>106</v>
      </c>
    </row>
    <row r="127" spans="1:7">
      <c r="A127" s="15" t="s">
        <v>724</v>
      </c>
      <c r="E127" s="17"/>
    </row>
    <row r="128" spans="1:7">
      <c r="A128" s="15" t="s">
        <v>725</v>
      </c>
      <c r="E128" s="17"/>
    </row>
    <row r="129" spans="1:7">
      <c r="A129" s="67" t="s">
        <v>716</v>
      </c>
      <c r="E129" s="17"/>
    </row>
    <row r="130" spans="1:7" s="14" customFormat="1">
      <c r="D130" s="14" t="s">
        <v>726</v>
      </c>
      <c r="E130" s="16"/>
      <c r="F130" s="13"/>
    </row>
    <row r="131" spans="1:7" s="14" customFormat="1">
      <c r="E131" s="16" t="s">
        <v>8</v>
      </c>
      <c r="F131" s="13">
        <v>100000</v>
      </c>
      <c r="G131" s="14" t="s">
        <v>106</v>
      </c>
    </row>
    <row r="132" spans="1:7">
      <c r="A132" s="15" t="s">
        <v>727</v>
      </c>
      <c r="E132" s="17"/>
    </row>
    <row r="133" spans="1:7">
      <c r="A133" s="15" t="s">
        <v>728</v>
      </c>
      <c r="E133" s="17"/>
    </row>
    <row r="134" spans="1:7">
      <c r="A134" s="15" t="s">
        <v>729</v>
      </c>
      <c r="E134" s="17"/>
    </row>
    <row r="135" spans="1:7">
      <c r="A135" s="15" t="s">
        <v>730</v>
      </c>
      <c r="E135" s="17"/>
    </row>
    <row r="136" spans="1:7">
      <c r="A136" s="67" t="s">
        <v>716</v>
      </c>
      <c r="E136" s="17"/>
    </row>
    <row r="137" spans="1:7" s="14" customFormat="1">
      <c r="D137" s="14" t="s">
        <v>731</v>
      </c>
      <c r="E137" s="16" t="s">
        <v>8</v>
      </c>
      <c r="F137" s="13">
        <v>10000</v>
      </c>
      <c r="G137" s="14" t="s">
        <v>106</v>
      </c>
    </row>
    <row r="138" spans="1:7">
      <c r="A138" s="15" t="s">
        <v>732</v>
      </c>
      <c r="E138" s="17"/>
    </row>
    <row r="139" spans="1:7">
      <c r="A139" s="15" t="s">
        <v>733</v>
      </c>
      <c r="E139" s="17"/>
    </row>
    <row r="140" spans="1:7">
      <c r="A140" s="67" t="s">
        <v>716</v>
      </c>
      <c r="E140" s="17"/>
    </row>
    <row r="141" spans="1:7">
      <c r="A141" s="67"/>
      <c r="E141" s="17"/>
    </row>
    <row r="142" spans="1:7">
      <c r="A142" s="67"/>
      <c r="E142" s="17"/>
    </row>
    <row r="143" spans="1:7">
      <c r="A143" s="67"/>
      <c r="E143" s="17"/>
    </row>
    <row r="144" spans="1:7" s="14" customFormat="1">
      <c r="D144" s="14" t="s">
        <v>734</v>
      </c>
      <c r="E144" s="16" t="s">
        <v>8</v>
      </c>
      <c r="F144" s="13">
        <v>5000</v>
      </c>
      <c r="G144" s="14" t="s">
        <v>106</v>
      </c>
    </row>
    <row r="145" spans="1:7" s="67" customFormat="1" ht="18.75">
      <c r="A145" s="67" t="s">
        <v>735</v>
      </c>
      <c r="E145" s="70"/>
      <c r="F145" s="68"/>
    </row>
    <row r="146" spans="1:7" s="67" customFormat="1" ht="18.75">
      <c r="A146" s="67" t="s">
        <v>736</v>
      </c>
      <c r="E146" s="70"/>
      <c r="F146" s="68"/>
    </row>
    <row r="147" spans="1:7">
      <c r="A147" s="67" t="s">
        <v>716</v>
      </c>
      <c r="E147" s="17"/>
    </row>
    <row r="148" spans="1:7" s="14" customFormat="1">
      <c r="D148" s="14" t="s">
        <v>737</v>
      </c>
      <c r="E148" s="16" t="s">
        <v>8</v>
      </c>
      <c r="F148" s="13">
        <v>5000</v>
      </c>
      <c r="G148" s="14" t="s">
        <v>106</v>
      </c>
    </row>
    <row r="149" spans="1:7" s="67" customFormat="1" ht="18.75">
      <c r="A149" s="67" t="s">
        <v>738</v>
      </c>
      <c r="E149" s="70"/>
      <c r="F149" s="68"/>
    </row>
    <row r="150" spans="1:7" s="67" customFormat="1" ht="18.75">
      <c r="A150" s="67" t="s">
        <v>739</v>
      </c>
      <c r="E150" s="70"/>
      <c r="F150" s="68"/>
    </row>
    <row r="151" spans="1:7">
      <c r="A151" s="67" t="s">
        <v>716</v>
      </c>
      <c r="E151" s="17"/>
    </row>
    <row r="152" spans="1:7" s="14" customFormat="1">
      <c r="D152" s="14" t="s">
        <v>740</v>
      </c>
      <c r="E152" s="16"/>
      <c r="F152" s="13"/>
    </row>
    <row r="153" spans="1:7" s="14" customFormat="1">
      <c r="E153" s="16" t="s">
        <v>8</v>
      </c>
      <c r="F153" s="13">
        <v>5000</v>
      </c>
      <c r="G153" s="14" t="s">
        <v>106</v>
      </c>
    </row>
    <row r="154" spans="1:7" s="67" customFormat="1" ht="18.75">
      <c r="A154" s="67" t="s">
        <v>741</v>
      </c>
      <c r="E154" s="70"/>
      <c r="F154" s="71"/>
    </row>
    <row r="155" spans="1:7" s="67" customFormat="1" ht="18.75">
      <c r="A155" s="67" t="s">
        <v>742</v>
      </c>
      <c r="E155" s="70"/>
      <c r="F155" s="68"/>
    </row>
    <row r="156" spans="1:7">
      <c r="A156" s="67" t="s">
        <v>716</v>
      </c>
      <c r="E156" s="17"/>
    </row>
    <row r="157" spans="1:7" s="14" customFormat="1">
      <c r="D157" s="14" t="s">
        <v>743</v>
      </c>
      <c r="E157" s="16" t="s">
        <v>8</v>
      </c>
      <c r="F157" s="13">
        <v>50000</v>
      </c>
      <c r="G157" s="14" t="s">
        <v>106</v>
      </c>
    </row>
    <row r="158" spans="1:7">
      <c r="A158" s="15" t="s">
        <v>744</v>
      </c>
      <c r="E158" s="17"/>
      <c r="F158" s="13"/>
    </row>
    <row r="159" spans="1:7">
      <c r="A159" s="15" t="s">
        <v>745</v>
      </c>
      <c r="E159" s="17"/>
      <c r="F159" s="13"/>
    </row>
    <row r="160" spans="1:7">
      <c r="A160" s="15" t="s">
        <v>746</v>
      </c>
      <c r="E160" s="17"/>
    </row>
    <row r="161" spans="1:8">
      <c r="A161" s="67" t="s">
        <v>716</v>
      </c>
      <c r="B161" s="67"/>
      <c r="C161" s="67"/>
      <c r="D161" s="67"/>
      <c r="E161" s="70"/>
      <c r="F161" s="68"/>
      <c r="G161" s="67"/>
      <c r="H161" s="67"/>
    </row>
    <row r="162" spans="1:8" s="14" customFormat="1">
      <c r="D162" s="14" t="s">
        <v>747</v>
      </c>
      <c r="E162" s="16"/>
      <c r="F162" s="13"/>
    </row>
    <row r="163" spans="1:8" s="14" customFormat="1">
      <c r="A163" s="14" t="s">
        <v>748</v>
      </c>
      <c r="E163" s="16" t="s">
        <v>8</v>
      </c>
      <c r="F163" s="13">
        <v>80000</v>
      </c>
      <c r="G163" s="14" t="s">
        <v>9</v>
      </c>
    </row>
    <row r="164" spans="1:8">
      <c r="A164" s="67" t="s">
        <v>749</v>
      </c>
      <c r="B164" s="67"/>
      <c r="C164" s="67"/>
      <c r="D164" s="67"/>
      <c r="E164" s="70"/>
      <c r="F164" s="68"/>
      <c r="G164" s="67"/>
      <c r="H164" s="67"/>
    </row>
    <row r="165" spans="1:8">
      <c r="A165" s="67" t="s">
        <v>750</v>
      </c>
      <c r="B165" s="67"/>
      <c r="C165" s="67"/>
      <c r="D165" s="67"/>
      <c r="E165" s="70"/>
      <c r="F165" s="68"/>
      <c r="G165" s="67"/>
      <c r="H165" s="67"/>
    </row>
    <row r="166" spans="1:8">
      <c r="A166" s="67" t="s">
        <v>716</v>
      </c>
      <c r="B166" s="67"/>
      <c r="C166" s="67"/>
      <c r="D166" s="67"/>
      <c r="E166" s="70"/>
      <c r="F166" s="68"/>
      <c r="G166" s="67"/>
      <c r="H166" s="67"/>
    </row>
    <row r="167" spans="1:8">
      <c r="B167" s="14" t="s">
        <v>286</v>
      </c>
      <c r="C167" s="14"/>
      <c r="D167" s="14"/>
      <c r="E167" s="16"/>
      <c r="F167" s="13"/>
      <c r="G167" s="14"/>
    </row>
    <row r="168" spans="1:8">
      <c r="E168" s="16" t="s">
        <v>8</v>
      </c>
      <c r="F168" s="13">
        <f>SUM(F169)</f>
        <v>60000</v>
      </c>
      <c r="G168" s="14" t="s">
        <v>106</v>
      </c>
    </row>
    <row r="169" spans="1:8" s="14" customFormat="1">
      <c r="D169" s="14" t="s">
        <v>290</v>
      </c>
      <c r="E169" s="16" t="s">
        <v>8</v>
      </c>
      <c r="F169" s="13">
        <v>60000</v>
      </c>
      <c r="G169" s="14" t="s">
        <v>106</v>
      </c>
    </row>
    <row r="170" spans="1:8">
      <c r="A170" s="15" t="s">
        <v>751</v>
      </c>
    </row>
    <row r="171" spans="1:8">
      <c r="A171" s="15" t="s">
        <v>752</v>
      </c>
    </row>
    <row r="172" spans="1:8">
      <c r="A172" s="15" t="s">
        <v>753</v>
      </c>
    </row>
    <row r="173" spans="1:8">
      <c r="A173" s="15" t="s">
        <v>754</v>
      </c>
    </row>
    <row r="174" spans="1:8">
      <c r="A174" s="67" t="s">
        <v>755</v>
      </c>
    </row>
    <row r="175" spans="1:8">
      <c r="A175" s="67"/>
    </row>
    <row r="176" spans="1:8">
      <c r="A176" s="67"/>
    </row>
    <row r="177" spans="1:7">
      <c r="A177" s="67"/>
    </row>
    <row r="178" spans="1:7">
      <c r="A178" s="67"/>
    </row>
    <row r="179" spans="1:7">
      <c r="A179" s="67"/>
    </row>
    <row r="180" spans="1:7">
      <c r="A180" s="67"/>
    </row>
    <row r="181" spans="1:7">
      <c r="A181" s="14"/>
      <c r="C181" s="14" t="s">
        <v>756</v>
      </c>
      <c r="E181" s="16" t="s">
        <v>8</v>
      </c>
      <c r="F181" s="13">
        <f>SUM(F182,F189,F192,F198,F203,F209,F217,F222,F228,F231,F235)</f>
        <v>375000</v>
      </c>
      <c r="G181" s="14" t="s">
        <v>106</v>
      </c>
    </row>
    <row r="182" spans="1:7" s="14" customFormat="1">
      <c r="D182" s="14" t="s">
        <v>315</v>
      </c>
      <c r="E182" s="16" t="s">
        <v>8</v>
      </c>
      <c r="F182" s="13">
        <v>20000</v>
      </c>
      <c r="G182" s="14" t="s">
        <v>106</v>
      </c>
    </row>
    <row r="183" spans="1:7">
      <c r="A183" s="15" t="s">
        <v>757</v>
      </c>
    </row>
    <row r="184" spans="1:7">
      <c r="A184" s="15" t="s">
        <v>758</v>
      </c>
    </row>
    <row r="185" spans="1:7">
      <c r="A185" s="15" t="s">
        <v>759</v>
      </c>
    </row>
    <row r="186" spans="1:7">
      <c r="A186" s="15" t="s">
        <v>760</v>
      </c>
    </row>
    <row r="187" spans="1:7">
      <c r="A187" s="15" t="s">
        <v>761</v>
      </c>
    </row>
    <row r="188" spans="1:7">
      <c r="A188" s="67" t="s">
        <v>762</v>
      </c>
    </row>
    <row r="189" spans="1:7" s="14" customFormat="1">
      <c r="D189" s="14" t="s">
        <v>322</v>
      </c>
      <c r="E189" s="16" t="s">
        <v>8</v>
      </c>
      <c r="F189" s="13">
        <v>5000</v>
      </c>
      <c r="G189" s="14" t="s">
        <v>106</v>
      </c>
    </row>
    <row r="190" spans="1:7">
      <c r="A190" s="15" t="s">
        <v>323</v>
      </c>
    </row>
    <row r="191" spans="1:7">
      <c r="A191" s="67" t="s">
        <v>762</v>
      </c>
    </row>
    <row r="192" spans="1:7" s="14" customFormat="1">
      <c r="D192" s="14" t="s">
        <v>324</v>
      </c>
      <c r="E192" s="16" t="s">
        <v>8</v>
      </c>
      <c r="F192" s="13">
        <v>10000</v>
      </c>
      <c r="G192" s="14" t="s">
        <v>106</v>
      </c>
    </row>
    <row r="193" spans="1:7">
      <c r="A193" s="15" t="s">
        <v>763</v>
      </c>
    </row>
    <row r="194" spans="1:7">
      <c r="A194" s="15" t="s">
        <v>764</v>
      </c>
    </row>
    <row r="195" spans="1:7">
      <c r="A195" s="15" t="s">
        <v>765</v>
      </c>
    </row>
    <row r="196" spans="1:7">
      <c r="A196" s="15" t="s">
        <v>766</v>
      </c>
    </row>
    <row r="197" spans="1:7">
      <c r="A197" s="67" t="s">
        <v>762</v>
      </c>
    </row>
    <row r="198" spans="1:7" s="14" customFormat="1">
      <c r="D198" s="14" t="s">
        <v>329</v>
      </c>
      <c r="E198" s="16" t="s">
        <v>8</v>
      </c>
      <c r="F198" s="13">
        <v>15000</v>
      </c>
      <c r="G198" s="14" t="s">
        <v>106</v>
      </c>
    </row>
    <row r="199" spans="1:7">
      <c r="A199" s="15" t="s">
        <v>767</v>
      </c>
    </row>
    <row r="200" spans="1:7">
      <c r="A200" s="15" t="s">
        <v>768</v>
      </c>
    </row>
    <row r="201" spans="1:7">
      <c r="A201" s="15" t="s">
        <v>769</v>
      </c>
    </row>
    <row r="202" spans="1:7">
      <c r="A202" s="67" t="s">
        <v>762</v>
      </c>
    </row>
    <row r="203" spans="1:7" s="14" customFormat="1">
      <c r="D203" s="14" t="s">
        <v>333</v>
      </c>
      <c r="E203" s="16" t="s">
        <v>8</v>
      </c>
      <c r="F203" s="13">
        <v>10000</v>
      </c>
      <c r="G203" s="14" t="s">
        <v>106</v>
      </c>
    </row>
    <row r="204" spans="1:7">
      <c r="A204" s="15" t="s">
        <v>770</v>
      </c>
    </row>
    <row r="205" spans="1:7">
      <c r="A205" s="15" t="s">
        <v>771</v>
      </c>
    </row>
    <row r="206" spans="1:7">
      <c r="A206" s="15" t="s">
        <v>772</v>
      </c>
    </row>
    <row r="207" spans="1:7">
      <c r="A207" s="15" t="s">
        <v>773</v>
      </c>
    </row>
    <row r="208" spans="1:7">
      <c r="A208" s="67" t="s">
        <v>762</v>
      </c>
    </row>
    <row r="209" spans="1:7" s="14" customFormat="1">
      <c r="D209" s="14" t="s">
        <v>338</v>
      </c>
      <c r="E209" s="16" t="s">
        <v>8</v>
      </c>
      <c r="F209" s="13">
        <v>150000</v>
      </c>
      <c r="G209" s="14" t="s">
        <v>106</v>
      </c>
    </row>
    <row r="210" spans="1:7">
      <c r="A210" s="15" t="s">
        <v>774</v>
      </c>
    </row>
    <row r="211" spans="1:7">
      <c r="A211" s="15" t="s">
        <v>775</v>
      </c>
    </row>
    <row r="212" spans="1:7">
      <c r="A212" s="67" t="s">
        <v>762</v>
      </c>
    </row>
    <row r="213" spans="1:7">
      <c r="A213" s="67"/>
    </row>
    <row r="214" spans="1:7">
      <c r="A214" s="67"/>
    </row>
    <row r="215" spans="1:7">
      <c r="A215" s="67"/>
    </row>
    <row r="216" spans="1:7">
      <c r="A216" s="67"/>
    </row>
    <row r="217" spans="1:7" s="14" customFormat="1">
      <c r="D217" s="14" t="s">
        <v>776</v>
      </c>
      <c r="E217" s="16" t="s">
        <v>8</v>
      </c>
      <c r="F217" s="13">
        <v>30000</v>
      </c>
      <c r="G217" s="14" t="s">
        <v>106</v>
      </c>
    </row>
    <row r="218" spans="1:7">
      <c r="A218" s="15" t="s">
        <v>777</v>
      </c>
    </row>
    <row r="219" spans="1:7">
      <c r="A219" s="15" t="s">
        <v>778</v>
      </c>
    </row>
    <row r="220" spans="1:7">
      <c r="A220" s="15" t="s">
        <v>779</v>
      </c>
    </row>
    <row r="221" spans="1:7" ht="23.25" customHeight="1">
      <c r="A221" s="67" t="s">
        <v>762</v>
      </c>
    </row>
    <row r="222" spans="1:7" s="14" customFormat="1">
      <c r="D222" s="14" t="s">
        <v>341</v>
      </c>
      <c r="E222" s="16" t="s">
        <v>8</v>
      </c>
      <c r="F222" s="13">
        <v>5000</v>
      </c>
      <c r="G222" s="14" t="s">
        <v>106</v>
      </c>
    </row>
    <row r="223" spans="1:7">
      <c r="A223" s="15" t="s">
        <v>780</v>
      </c>
    </row>
    <row r="224" spans="1:7">
      <c r="A224" s="15" t="s">
        <v>781</v>
      </c>
    </row>
    <row r="225" spans="1:7">
      <c r="A225" s="15" t="s">
        <v>782</v>
      </c>
    </row>
    <row r="226" spans="1:7">
      <c r="A226" s="15" t="s">
        <v>783</v>
      </c>
    </row>
    <row r="227" spans="1:7">
      <c r="A227" s="67" t="s">
        <v>762</v>
      </c>
    </row>
    <row r="228" spans="1:7" s="14" customFormat="1">
      <c r="D228" s="14" t="s">
        <v>351</v>
      </c>
      <c r="E228" s="16" t="s">
        <v>8</v>
      </c>
      <c r="F228" s="13">
        <v>30000</v>
      </c>
      <c r="G228" s="14" t="s">
        <v>106</v>
      </c>
    </row>
    <row r="229" spans="1:7">
      <c r="A229" s="15" t="s">
        <v>784</v>
      </c>
    </row>
    <row r="230" spans="1:7">
      <c r="A230" s="67" t="s">
        <v>762</v>
      </c>
    </row>
    <row r="231" spans="1:7" s="14" customFormat="1">
      <c r="D231" s="14" t="s">
        <v>367</v>
      </c>
      <c r="E231" s="16" t="s">
        <v>8</v>
      </c>
      <c r="F231" s="13">
        <v>50000</v>
      </c>
      <c r="G231" s="14" t="s">
        <v>106</v>
      </c>
    </row>
    <row r="232" spans="1:7">
      <c r="A232" s="15" t="s">
        <v>785</v>
      </c>
    </row>
    <row r="233" spans="1:7">
      <c r="A233" s="15" t="s">
        <v>786</v>
      </c>
    </row>
    <row r="234" spans="1:7">
      <c r="A234" s="67" t="s">
        <v>762</v>
      </c>
    </row>
    <row r="235" spans="1:7" s="14" customFormat="1">
      <c r="D235" s="14" t="s">
        <v>376</v>
      </c>
      <c r="E235" s="16" t="s">
        <v>8</v>
      </c>
      <c r="F235" s="13">
        <v>50000</v>
      </c>
      <c r="G235" s="14" t="s">
        <v>106</v>
      </c>
    </row>
    <row r="236" spans="1:7">
      <c r="A236" s="15" t="s">
        <v>787</v>
      </c>
    </row>
    <row r="237" spans="1:7">
      <c r="A237" s="15" t="s">
        <v>788</v>
      </c>
    </row>
    <row r="238" spans="1:7">
      <c r="A238" s="67" t="s">
        <v>762</v>
      </c>
    </row>
    <row r="239" spans="1:7">
      <c r="A239" s="67"/>
    </row>
    <row r="240" spans="1:7">
      <c r="A240" s="15" t="s">
        <v>30</v>
      </c>
      <c r="B240" s="14" t="s">
        <v>394</v>
      </c>
      <c r="E240" s="16" t="s">
        <v>789</v>
      </c>
      <c r="F240" s="13"/>
      <c r="G240" s="14"/>
    </row>
    <row r="241" spans="1:7">
      <c r="B241" s="14"/>
      <c r="E241" s="16"/>
      <c r="F241" s="13"/>
      <c r="G241" s="14"/>
    </row>
    <row r="242" spans="1:7">
      <c r="B242" s="14" t="s">
        <v>409</v>
      </c>
      <c r="E242" s="16" t="s">
        <v>8</v>
      </c>
      <c r="F242" s="13">
        <f>SUM(F243)</f>
        <v>70000</v>
      </c>
      <c r="G242" s="14" t="s">
        <v>9</v>
      </c>
    </row>
    <row r="243" spans="1:7" s="14" customFormat="1">
      <c r="D243" s="31" t="s">
        <v>790</v>
      </c>
      <c r="E243" s="16" t="s">
        <v>8</v>
      </c>
      <c r="F243" s="13">
        <v>70000</v>
      </c>
      <c r="G243" s="14" t="s">
        <v>106</v>
      </c>
    </row>
    <row r="244" spans="1:7">
      <c r="A244" s="15" t="s">
        <v>791</v>
      </c>
      <c r="E244" s="17"/>
    </row>
    <row r="245" spans="1:7">
      <c r="A245" s="15" t="s">
        <v>792</v>
      </c>
      <c r="E245" s="17"/>
    </row>
    <row r="246" spans="1:7">
      <c r="B246" s="15" t="s">
        <v>793</v>
      </c>
    </row>
    <row r="247" spans="1:7">
      <c r="B247" s="15" t="s">
        <v>794</v>
      </c>
    </row>
    <row r="249" spans="1:7">
      <c r="B249" s="14" t="s">
        <v>483</v>
      </c>
      <c r="E249" s="16"/>
      <c r="F249" s="13"/>
      <c r="G249" s="14"/>
    </row>
    <row r="250" spans="1:7">
      <c r="B250" s="14"/>
      <c r="E250" s="16"/>
      <c r="F250" s="13"/>
      <c r="G250" s="14"/>
    </row>
    <row r="251" spans="1:7">
      <c r="B251" s="14"/>
      <c r="E251" s="16"/>
      <c r="F251" s="13"/>
      <c r="G251" s="14"/>
    </row>
    <row r="252" spans="1:7">
      <c r="B252" s="14"/>
      <c r="E252" s="16"/>
      <c r="F252" s="13"/>
      <c r="G252" s="14"/>
    </row>
    <row r="253" spans="1:7" ht="23.25">
      <c r="A253" s="27" t="s">
        <v>484</v>
      </c>
      <c r="B253" s="28"/>
      <c r="C253" s="28"/>
      <c r="D253" s="29"/>
      <c r="E253" s="72" t="s">
        <v>485</v>
      </c>
      <c r="F253" s="13">
        <f>SUM(F254)</f>
        <v>1365100</v>
      </c>
      <c r="G253" s="27" t="s">
        <v>486</v>
      </c>
    </row>
    <row r="254" spans="1:7">
      <c r="B254" s="14" t="s">
        <v>487</v>
      </c>
      <c r="E254" s="16" t="s">
        <v>8</v>
      </c>
      <c r="F254" s="13">
        <f>SUM(F255)</f>
        <v>1365100</v>
      </c>
      <c r="G254" s="14" t="s">
        <v>6</v>
      </c>
    </row>
    <row r="255" spans="1:7">
      <c r="C255" s="14" t="s">
        <v>488</v>
      </c>
      <c r="E255" s="16" t="s">
        <v>8</v>
      </c>
      <c r="F255" s="13">
        <f>SUM(F256+F269+F275)</f>
        <v>1365100</v>
      </c>
      <c r="G255" s="14" t="s">
        <v>64</v>
      </c>
    </row>
    <row r="256" spans="1:7">
      <c r="D256" s="14" t="s">
        <v>489</v>
      </c>
      <c r="E256" s="16" t="s">
        <v>8</v>
      </c>
      <c r="F256" s="13">
        <f>SUM(F257+F260+F263+F266)</f>
        <v>17100</v>
      </c>
      <c r="G256" s="14" t="s">
        <v>509</v>
      </c>
    </row>
    <row r="257" spans="1:8">
      <c r="D257" s="15" t="s">
        <v>795</v>
      </c>
      <c r="E257" s="17" t="s">
        <v>8</v>
      </c>
      <c r="F257" s="19">
        <v>5000</v>
      </c>
      <c r="G257" s="15" t="s">
        <v>9</v>
      </c>
    </row>
    <row r="258" spans="1:8">
      <c r="A258" s="15" t="s">
        <v>796</v>
      </c>
      <c r="E258" s="17"/>
    </row>
    <row r="259" spans="1:8">
      <c r="A259" s="67" t="s">
        <v>797</v>
      </c>
      <c r="B259" s="67"/>
      <c r="C259" s="67"/>
      <c r="D259" s="67"/>
      <c r="E259" s="68"/>
      <c r="F259" s="67"/>
      <c r="G259" s="67"/>
      <c r="H259" s="67"/>
    </row>
    <row r="260" spans="1:8">
      <c r="D260" s="15" t="s">
        <v>798</v>
      </c>
      <c r="E260" s="17" t="s">
        <v>8</v>
      </c>
      <c r="F260" s="19">
        <v>3600</v>
      </c>
      <c r="G260" s="15" t="s">
        <v>9</v>
      </c>
    </row>
    <row r="261" spans="1:8">
      <c r="A261" s="15" t="s">
        <v>799</v>
      </c>
      <c r="D261" s="14"/>
      <c r="E261" s="16"/>
    </row>
    <row r="262" spans="1:8">
      <c r="A262" s="67" t="s">
        <v>797</v>
      </c>
      <c r="B262" s="67"/>
      <c r="C262" s="67"/>
      <c r="D262" s="67"/>
      <c r="E262" s="68"/>
      <c r="F262" s="67"/>
      <c r="G262" s="67"/>
    </row>
    <row r="263" spans="1:8">
      <c r="D263" s="15" t="s">
        <v>800</v>
      </c>
      <c r="E263" s="17" t="s">
        <v>8</v>
      </c>
      <c r="F263" s="19">
        <v>2500</v>
      </c>
      <c r="G263" s="15" t="s">
        <v>9</v>
      </c>
    </row>
    <row r="264" spans="1:8">
      <c r="A264" s="15" t="s">
        <v>801</v>
      </c>
      <c r="D264" s="14"/>
      <c r="E264" s="16"/>
      <c r="F264" s="13"/>
      <c r="G264" s="14"/>
    </row>
    <row r="265" spans="1:8">
      <c r="A265" s="67" t="s">
        <v>797</v>
      </c>
      <c r="B265" s="67"/>
      <c r="C265" s="67"/>
      <c r="D265" s="67"/>
      <c r="E265" s="68"/>
      <c r="F265" s="67"/>
      <c r="G265" s="67"/>
      <c r="H265" s="67"/>
    </row>
    <row r="266" spans="1:8">
      <c r="D266" s="15" t="s">
        <v>802</v>
      </c>
      <c r="E266" s="19" t="s">
        <v>8</v>
      </c>
      <c r="F266" s="19">
        <v>6000</v>
      </c>
      <c r="G266" s="15" t="s">
        <v>9</v>
      </c>
    </row>
    <row r="267" spans="1:8">
      <c r="A267" s="15" t="s">
        <v>803</v>
      </c>
      <c r="E267" s="19"/>
      <c r="F267" s="15"/>
    </row>
    <row r="268" spans="1:8">
      <c r="A268" s="67" t="s">
        <v>797</v>
      </c>
      <c r="B268" s="67"/>
      <c r="C268" s="67"/>
      <c r="D268" s="67"/>
      <c r="E268" s="68"/>
      <c r="F268" s="67"/>
      <c r="G268" s="67"/>
      <c r="H268" s="67"/>
    </row>
    <row r="269" spans="1:8">
      <c r="D269" s="14" t="s">
        <v>804</v>
      </c>
      <c r="E269" s="16" t="s">
        <v>8</v>
      </c>
      <c r="F269" s="13">
        <f>SUM(F270)</f>
        <v>1200000</v>
      </c>
      <c r="G269" s="14" t="s">
        <v>382</v>
      </c>
    </row>
    <row r="270" spans="1:8">
      <c r="D270" s="15" t="s">
        <v>805</v>
      </c>
      <c r="E270" s="17" t="s">
        <v>8</v>
      </c>
      <c r="F270" s="19">
        <v>1200000</v>
      </c>
      <c r="G270" s="15" t="s">
        <v>9</v>
      </c>
    </row>
    <row r="271" spans="1:8">
      <c r="A271" s="15" t="s">
        <v>806</v>
      </c>
      <c r="E271" s="17"/>
    </row>
    <row r="272" spans="1:8" ht="21.75" customHeight="1">
      <c r="A272" s="15" t="s">
        <v>807</v>
      </c>
      <c r="E272" s="17"/>
    </row>
    <row r="273" spans="1:7">
      <c r="A273" s="15" t="s">
        <v>808</v>
      </c>
      <c r="E273" s="19"/>
      <c r="F273" s="15"/>
    </row>
    <row r="274" spans="1:7" s="67" customFormat="1" ht="18.75">
      <c r="A274" s="67" t="s">
        <v>797</v>
      </c>
      <c r="E274" s="68"/>
    </row>
    <row r="275" spans="1:7" s="14" customFormat="1">
      <c r="D275" s="14" t="s">
        <v>508</v>
      </c>
      <c r="E275" s="16" t="s">
        <v>8</v>
      </c>
      <c r="F275" s="13">
        <f>SUM(F276+F280)</f>
        <v>148000</v>
      </c>
      <c r="G275" s="14" t="s">
        <v>509</v>
      </c>
    </row>
    <row r="276" spans="1:7" ht="21" customHeight="1">
      <c r="D276" s="15" t="s">
        <v>510</v>
      </c>
      <c r="E276" s="17" t="s">
        <v>8</v>
      </c>
      <c r="F276" s="19">
        <v>120000</v>
      </c>
      <c r="G276" s="15" t="s">
        <v>106</v>
      </c>
    </row>
    <row r="277" spans="1:7" ht="21" customHeight="1">
      <c r="A277" s="15" t="s">
        <v>809</v>
      </c>
      <c r="E277" s="17"/>
    </row>
    <row r="278" spans="1:7" ht="21" customHeight="1">
      <c r="A278" s="15" t="s">
        <v>512</v>
      </c>
      <c r="E278" s="44"/>
    </row>
    <row r="279" spans="1:7">
      <c r="A279" s="67" t="s">
        <v>797</v>
      </c>
      <c r="B279" s="67"/>
      <c r="C279" s="67"/>
      <c r="D279" s="67"/>
      <c r="E279" s="68"/>
      <c r="F279" s="67"/>
      <c r="G279" s="67"/>
    </row>
    <row r="280" spans="1:7" ht="21" customHeight="1">
      <c r="D280" s="15" t="s">
        <v>810</v>
      </c>
      <c r="E280" s="17" t="s">
        <v>8</v>
      </c>
      <c r="F280" s="19">
        <v>28000</v>
      </c>
      <c r="G280" s="15" t="s">
        <v>106</v>
      </c>
    </row>
    <row r="281" spans="1:7" ht="21" customHeight="1">
      <c r="A281" s="15" t="s">
        <v>811</v>
      </c>
      <c r="E281" s="17"/>
    </row>
    <row r="282" spans="1:7" ht="21" customHeight="1">
      <c r="A282" s="15" t="s">
        <v>812</v>
      </c>
      <c r="E282" s="44"/>
    </row>
    <row r="283" spans="1:7">
      <c r="A283" s="67" t="s">
        <v>797</v>
      </c>
      <c r="B283" s="67"/>
      <c r="C283" s="67"/>
      <c r="D283" s="67"/>
      <c r="E283" s="68"/>
      <c r="F283" s="67"/>
      <c r="G283" s="67"/>
    </row>
    <row r="284" spans="1:7">
      <c r="E284" s="17"/>
    </row>
    <row r="285" spans="1:7" ht="23.25" customHeight="1">
      <c r="A285" s="73" t="s">
        <v>813</v>
      </c>
      <c r="B285" s="73"/>
      <c r="C285" s="73"/>
      <c r="D285" s="73"/>
      <c r="E285" s="73"/>
      <c r="F285" s="73"/>
      <c r="G285" s="73"/>
    </row>
    <row r="286" spans="1:7">
      <c r="E286" s="17"/>
    </row>
    <row r="287" spans="1:7">
      <c r="E287" s="17"/>
    </row>
    <row r="288" spans="1:7">
      <c r="E288" s="17"/>
    </row>
    <row r="289" spans="5:5">
      <c r="E289" s="17"/>
    </row>
    <row r="290" spans="5:5">
      <c r="E290" s="17"/>
    </row>
    <row r="291" spans="5:5">
      <c r="E291" s="17"/>
    </row>
    <row r="292" spans="5:5">
      <c r="E292" s="17"/>
    </row>
    <row r="293" spans="5:5">
      <c r="E293" s="17"/>
    </row>
    <row r="294" spans="5:5">
      <c r="E294" s="17"/>
    </row>
    <row r="295" spans="5:5">
      <c r="E295" s="17"/>
    </row>
    <row r="296" spans="5:5">
      <c r="E296" s="17"/>
    </row>
    <row r="297" spans="5:5">
      <c r="E297" s="17"/>
    </row>
    <row r="298" spans="5:5">
      <c r="E298" s="17"/>
    </row>
    <row r="299" spans="5:5">
      <c r="E299" s="17"/>
    </row>
    <row r="300" spans="5:5">
      <c r="E300" s="17"/>
    </row>
    <row r="301" spans="5:5">
      <c r="E301" s="17"/>
    </row>
    <row r="302" spans="5:5">
      <c r="E302" s="17"/>
    </row>
    <row r="303" spans="5:5">
      <c r="E303" s="17"/>
    </row>
    <row r="304" spans="5:5">
      <c r="E304" s="17"/>
    </row>
    <row r="305" spans="1:7">
      <c r="E305" s="17"/>
    </row>
    <row r="306" spans="1:7">
      <c r="E306" s="17"/>
    </row>
    <row r="307" spans="1:7">
      <c r="E307" s="17"/>
    </row>
    <row r="308" spans="1:7">
      <c r="E308" s="17"/>
    </row>
    <row r="309" spans="1:7">
      <c r="E309" s="17"/>
    </row>
    <row r="310" spans="1:7">
      <c r="E310" s="17"/>
    </row>
    <row r="311" spans="1:7">
      <c r="A311" s="14"/>
      <c r="B311" s="14"/>
      <c r="C311" s="14"/>
      <c r="D311" s="16" t="s">
        <v>814</v>
      </c>
      <c r="E311" s="16" t="s">
        <v>815</v>
      </c>
      <c r="F311" s="13" t="s">
        <v>816</v>
      </c>
      <c r="G311" s="14" t="s">
        <v>817</v>
      </c>
    </row>
    <row r="312" spans="1:7">
      <c r="C312" s="15" t="s">
        <v>818</v>
      </c>
      <c r="D312" s="15" t="s">
        <v>819</v>
      </c>
      <c r="E312" s="17" t="s">
        <v>820</v>
      </c>
      <c r="F312" s="19">
        <v>702</v>
      </c>
      <c r="G312" s="15" t="s">
        <v>821</v>
      </c>
    </row>
    <row r="313" spans="1:7">
      <c r="C313" s="15" t="s">
        <v>822</v>
      </c>
      <c r="D313" s="15" t="s">
        <v>823</v>
      </c>
      <c r="E313" s="17" t="s">
        <v>824</v>
      </c>
      <c r="F313" s="19">
        <v>524</v>
      </c>
      <c r="G313" s="15" t="s">
        <v>825</v>
      </c>
    </row>
    <row r="314" spans="1:7">
      <c r="C314" s="15" t="s">
        <v>826</v>
      </c>
      <c r="D314" s="15" t="s">
        <v>827</v>
      </c>
      <c r="E314" s="17" t="s">
        <v>828</v>
      </c>
      <c r="F314" s="19">
        <v>408</v>
      </c>
      <c r="G314" s="15" t="s">
        <v>829</v>
      </c>
    </row>
    <row r="315" spans="1:7">
      <c r="C315" s="15" t="s">
        <v>830</v>
      </c>
      <c r="D315" s="15" t="s">
        <v>831</v>
      </c>
      <c r="E315" s="17" t="s">
        <v>832</v>
      </c>
      <c r="F315" s="19">
        <v>328</v>
      </c>
    </row>
    <row r="316" spans="1:7">
      <c r="C316" s="15" t="s">
        <v>833</v>
      </c>
      <c r="D316" s="15" t="s">
        <v>834</v>
      </c>
      <c r="E316" s="17" t="s">
        <v>832</v>
      </c>
      <c r="F316" s="19">
        <v>328</v>
      </c>
    </row>
    <row r="317" spans="1:7">
      <c r="C317" s="15" t="s">
        <v>835</v>
      </c>
      <c r="D317" s="15" t="s">
        <v>836</v>
      </c>
      <c r="E317" s="17" t="s">
        <v>837</v>
      </c>
      <c r="F317" s="19">
        <v>1500</v>
      </c>
      <c r="G317" s="15" t="s">
        <v>838</v>
      </c>
    </row>
    <row r="318" spans="1:7">
      <c r="C318" s="15" t="s">
        <v>839</v>
      </c>
      <c r="D318" s="15" t="s">
        <v>840</v>
      </c>
      <c r="E318" s="17" t="s">
        <v>841</v>
      </c>
      <c r="F318" s="19">
        <v>1500</v>
      </c>
      <c r="G318" s="15" t="s">
        <v>842</v>
      </c>
    </row>
    <row r="319" spans="1:7">
      <c r="C319" s="15" t="s">
        <v>843</v>
      </c>
      <c r="D319" s="15" t="s">
        <v>844</v>
      </c>
      <c r="E319" s="17" t="s">
        <v>845</v>
      </c>
      <c r="F319" s="19">
        <v>1740</v>
      </c>
    </row>
    <row r="320" spans="1:7">
      <c r="C320" s="15" t="s">
        <v>846</v>
      </c>
      <c r="D320" s="15" t="s">
        <v>847</v>
      </c>
      <c r="E320" s="17" t="s">
        <v>848</v>
      </c>
      <c r="F320" s="19">
        <v>1500</v>
      </c>
    </row>
    <row r="321" spans="3:7">
      <c r="C321" s="15" t="s">
        <v>849</v>
      </c>
      <c r="D321" s="15" t="s">
        <v>850</v>
      </c>
      <c r="E321" s="17" t="s">
        <v>848</v>
      </c>
      <c r="F321" s="19">
        <v>1500</v>
      </c>
    </row>
    <row r="322" spans="3:7">
      <c r="C322" s="15" t="s">
        <v>851</v>
      </c>
      <c r="D322" s="15" t="s">
        <v>852</v>
      </c>
      <c r="E322" s="17" t="s">
        <v>848</v>
      </c>
      <c r="F322" s="19">
        <v>1500</v>
      </c>
    </row>
    <row r="323" spans="3:7">
      <c r="C323" s="15" t="s">
        <v>853</v>
      </c>
      <c r="D323" s="15" t="s">
        <v>854</v>
      </c>
      <c r="E323" s="17" t="s">
        <v>848</v>
      </c>
      <c r="F323" s="19">
        <v>1500</v>
      </c>
    </row>
    <row r="324" spans="3:7">
      <c r="C324" s="15" t="s">
        <v>855</v>
      </c>
      <c r="D324" s="15" t="s">
        <v>856</v>
      </c>
      <c r="E324" s="17" t="s">
        <v>848</v>
      </c>
      <c r="F324" s="19">
        <v>1500</v>
      </c>
    </row>
    <row r="325" spans="3:7">
      <c r="C325" s="15" t="s">
        <v>857</v>
      </c>
      <c r="D325" s="15" t="s">
        <v>858</v>
      </c>
      <c r="E325" s="17" t="s">
        <v>859</v>
      </c>
    </row>
    <row r="326" spans="3:7">
      <c r="C326" s="14" t="s">
        <v>860</v>
      </c>
      <c r="D326" s="15" t="s">
        <v>861</v>
      </c>
      <c r="E326" s="17" t="s">
        <v>848</v>
      </c>
      <c r="F326" s="19">
        <v>1500</v>
      </c>
      <c r="G326" s="14"/>
    </row>
    <row r="327" spans="3:7">
      <c r="C327" s="15" t="s">
        <v>862</v>
      </c>
      <c r="D327" s="15" t="s">
        <v>863</v>
      </c>
      <c r="E327" s="17" t="s">
        <v>859</v>
      </c>
    </row>
    <row r="328" spans="3:7">
      <c r="C328" s="15" t="s">
        <v>864</v>
      </c>
      <c r="D328" s="15" t="s">
        <v>865</v>
      </c>
      <c r="E328" s="17" t="s">
        <v>859</v>
      </c>
    </row>
    <row r="329" spans="3:7">
      <c r="C329" s="15" t="s">
        <v>866</v>
      </c>
      <c r="D329" s="15" t="s">
        <v>867</v>
      </c>
      <c r="E329" s="17" t="s">
        <v>868</v>
      </c>
      <c r="G329" s="14"/>
    </row>
    <row r="330" spans="3:7">
      <c r="E330" s="17"/>
    </row>
    <row r="331" spans="3:7">
      <c r="E331" s="17"/>
    </row>
    <row r="332" spans="3:7">
      <c r="D332" s="74"/>
      <c r="E332" s="17"/>
    </row>
    <row r="333" spans="3:7">
      <c r="D333" s="74"/>
    </row>
    <row r="334" spans="3:7">
      <c r="D334" s="74"/>
    </row>
    <row r="335" spans="3:7">
      <c r="D335" s="74"/>
    </row>
    <row r="336" spans="3:7">
      <c r="D336" s="74"/>
    </row>
    <row r="337" spans="4:5">
      <c r="D337" s="74"/>
    </row>
    <row r="338" spans="4:5">
      <c r="D338" s="74"/>
    </row>
    <row r="339" spans="4:5">
      <c r="D339" s="74"/>
    </row>
    <row r="340" spans="4:5">
      <c r="D340" s="74"/>
    </row>
    <row r="341" spans="4:5">
      <c r="D341" s="74"/>
    </row>
    <row r="342" spans="4:5">
      <c r="D342" s="74"/>
    </row>
    <row r="343" spans="4:5">
      <c r="D343" s="74"/>
    </row>
    <row r="344" spans="4:5">
      <c r="D344" s="74"/>
    </row>
    <row r="345" spans="4:5">
      <c r="D345" s="74"/>
    </row>
    <row r="346" spans="4:5">
      <c r="D346" s="74"/>
    </row>
    <row r="347" spans="4:5">
      <c r="D347" s="74"/>
    </row>
    <row r="348" spans="4:5">
      <c r="D348" s="74"/>
    </row>
    <row r="349" spans="4:5">
      <c r="D349" s="74"/>
    </row>
    <row r="350" spans="4:5">
      <c r="D350" s="74"/>
    </row>
    <row r="351" spans="4:5">
      <c r="D351" s="74"/>
    </row>
    <row r="352" spans="4:5">
      <c r="E352" s="17"/>
    </row>
    <row r="353" spans="1:7">
      <c r="E353" s="17"/>
    </row>
    <row r="354" spans="1:7">
      <c r="E354" s="17"/>
    </row>
    <row r="356" spans="1:7">
      <c r="E356" s="17"/>
    </row>
    <row r="357" spans="1:7" ht="29.25" customHeight="1">
      <c r="A357" s="75" t="s">
        <v>869</v>
      </c>
      <c r="B357" s="75"/>
      <c r="C357" s="75"/>
      <c r="D357" s="75"/>
      <c r="E357" s="75"/>
      <c r="F357" s="75"/>
      <c r="G357" s="75"/>
    </row>
  </sheetData>
  <mergeCells count="9">
    <mergeCell ref="A7:D7"/>
    <mergeCell ref="A285:G285"/>
    <mergeCell ref="A357:G35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6"/>
  <sheetViews>
    <sheetView tabSelected="1" workbookViewId="0">
      <selection sqref="A1:XFD1048576"/>
    </sheetView>
  </sheetViews>
  <sheetFormatPr defaultRowHeight="21"/>
  <cols>
    <col min="1" max="3" width="2.25" style="15" customWidth="1"/>
    <col min="4" max="4" width="37.125" style="15" customWidth="1"/>
    <col min="5" max="5" width="4.5" style="15" customWidth="1"/>
    <col min="6" max="6" width="11.5" style="19" customWidth="1"/>
    <col min="7" max="7" width="22.75" style="15" customWidth="1"/>
    <col min="8" max="256" width="9" style="15"/>
    <col min="257" max="259" width="2.25" style="15" customWidth="1"/>
    <col min="260" max="260" width="37.125" style="15" customWidth="1"/>
    <col min="261" max="261" width="4.5" style="15" customWidth="1"/>
    <col min="262" max="262" width="11.5" style="15" customWidth="1"/>
    <col min="263" max="263" width="22.75" style="15" customWidth="1"/>
    <col min="264" max="512" width="9" style="15"/>
    <col min="513" max="515" width="2.25" style="15" customWidth="1"/>
    <col min="516" max="516" width="37.125" style="15" customWidth="1"/>
    <col min="517" max="517" width="4.5" style="15" customWidth="1"/>
    <col min="518" max="518" width="11.5" style="15" customWidth="1"/>
    <col min="519" max="519" width="22.75" style="15" customWidth="1"/>
    <col min="520" max="768" width="9" style="15"/>
    <col min="769" max="771" width="2.25" style="15" customWidth="1"/>
    <col min="772" max="772" width="37.125" style="15" customWidth="1"/>
    <col min="773" max="773" width="4.5" style="15" customWidth="1"/>
    <col min="774" max="774" width="11.5" style="15" customWidth="1"/>
    <col min="775" max="775" width="22.75" style="15" customWidth="1"/>
    <col min="776" max="1024" width="9" style="15"/>
    <col min="1025" max="1027" width="2.25" style="15" customWidth="1"/>
    <col min="1028" max="1028" width="37.125" style="15" customWidth="1"/>
    <col min="1029" max="1029" width="4.5" style="15" customWidth="1"/>
    <col min="1030" max="1030" width="11.5" style="15" customWidth="1"/>
    <col min="1031" max="1031" width="22.75" style="15" customWidth="1"/>
    <col min="1032" max="1280" width="9" style="15"/>
    <col min="1281" max="1283" width="2.25" style="15" customWidth="1"/>
    <col min="1284" max="1284" width="37.125" style="15" customWidth="1"/>
    <col min="1285" max="1285" width="4.5" style="15" customWidth="1"/>
    <col min="1286" max="1286" width="11.5" style="15" customWidth="1"/>
    <col min="1287" max="1287" width="22.75" style="15" customWidth="1"/>
    <col min="1288" max="1536" width="9" style="15"/>
    <col min="1537" max="1539" width="2.25" style="15" customWidth="1"/>
    <col min="1540" max="1540" width="37.125" style="15" customWidth="1"/>
    <col min="1541" max="1541" width="4.5" style="15" customWidth="1"/>
    <col min="1542" max="1542" width="11.5" style="15" customWidth="1"/>
    <col min="1543" max="1543" width="22.75" style="15" customWidth="1"/>
    <col min="1544" max="1792" width="9" style="15"/>
    <col min="1793" max="1795" width="2.25" style="15" customWidth="1"/>
    <col min="1796" max="1796" width="37.125" style="15" customWidth="1"/>
    <col min="1797" max="1797" width="4.5" style="15" customWidth="1"/>
    <col min="1798" max="1798" width="11.5" style="15" customWidth="1"/>
    <col min="1799" max="1799" width="22.75" style="15" customWidth="1"/>
    <col min="1800" max="2048" width="9" style="15"/>
    <col min="2049" max="2051" width="2.25" style="15" customWidth="1"/>
    <col min="2052" max="2052" width="37.125" style="15" customWidth="1"/>
    <col min="2053" max="2053" width="4.5" style="15" customWidth="1"/>
    <col min="2054" max="2054" width="11.5" style="15" customWidth="1"/>
    <col min="2055" max="2055" width="22.75" style="15" customWidth="1"/>
    <col min="2056" max="2304" width="9" style="15"/>
    <col min="2305" max="2307" width="2.25" style="15" customWidth="1"/>
    <col min="2308" max="2308" width="37.125" style="15" customWidth="1"/>
    <col min="2309" max="2309" width="4.5" style="15" customWidth="1"/>
    <col min="2310" max="2310" width="11.5" style="15" customWidth="1"/>
    <col min="2311" max="2311" width="22.75" style="15" customWidth="1"/>
    <col min="2312" max="2560" width="9" style="15"/>
    <col min="2561" max="2563" width="2.25" style="15" customWidth="1"/>
    <col min="2564" max="2564" width="37.125" style="15" customWidth="1"/>
    <col min="2565" max="2565" width="4.5" style="15" customWidth="1"/>
    <col min="2566" max="2566" width="11.5" style="15" customWidth="1"/>
    <col min="2567" max="2567" width="22.75" style="15" customWidth="1"/>
    <col min="2568" max="2816" width="9" style="15"/>
    <col min="2817" max="2819" width="2.25" style="15" customWidth="1"/>
    <col min="2820" max="2820" width="37.125" style="15" customWidth="1"/>
    <col min="2821" max="2821" width="4.5" style="15" customWidth="1"/>
    <col min="2822" max="2822" width="11.5" style="15" customWidth="1"/>
    <col min="2823" max="2823" width="22.75" style="15" customWidth="1"/>
    <col min="2824" max="3072" width="9" style="15"/>
    <col min="3073" max="3075" width="2.25" style="15" customWidth="1"/>
    <col min="3076" max="3076" width="37.125" style="15" customWidth="1"/>
    <col min="3077" max="3077" width="4.5" style="15" customWidth="1"/>
    <col min="3078" max="3078" width="11.5" style="15" customWidth="1"/>
    <col min="3079" max="3079" width="22.75" style="15" customWidth="1"/>
    <col min="3080" max="3328" width="9" style="15"/>
    <col min="3329" max="3331" width="2.25" style="15" customWidth="1"/>
    <col min="3332" max="3332" width="37.125" style="15" customWidth="1"/>
    <col min="3333" max="3333" width="4.5" style="15" customWidth="1"/>
    <col min="3334" max="3334" width="11.5" style="15" customWidth="1"/>
    <col min="3335" max="3335" width="22.75" style="15" customWidth="1"/>
    <col min="3336" max="3584" width="9" style="15"/>
    <col min="3585" max="3587" width="2.25" style="15" customWidth="1"/>
    <col min="3588" max="3588" width="37.125" style="15" customWidth="1"/>
    <col min="3589" max="3589" width="4.5" style="15" customWidth="1"/>
    <col min="3590" max="3590" width="11.5" style="15" customWidth="1"/>
    <col min="3591" max="3591" width="22.75" style="15" customWidth="1"/>
    <col min="3592" max="3840" width="9" style="15"/>
    <col min="3841" max="3843" width="2.25" style="15" customWidth="1"/>
    <col min="3844" max="3844" width="37.125" style="15" customWidth="1"/>
    <col min="3845" max="3845" width="4.5" style="15" customWidth="1"/>
    <col min="3846" max="3846" width="11.5" style="15" customWidth="1"/>
    <col min="3847" max="3847" width="22.75" style="15" customWidth="1"/>
    <col min="3848" max="4096" width="9" style="15"/>
    <col min="4097" max="4099" width="2.25" style="15" customWidth="1"/>
    <col min="4100" max="4100" width="37.125" style="15" customWidth="1"/>
    <col min="4101" max="4101" width="4.5" style="15" customWidth="1"/>
    <col min="4102" max="4102" width="11.5" style="15" customWidth="1"/>
    <col min="4103" max="4103" width="22.75" style="15" customWidth="1"/>
    <col min="4104" max="4352" width="9" style="15"/>
    <col min="4353" max="4355" width="2.25" style="15" customWidth="1"/>
    <col min="4356" max="4356" width="37.125" style="15" customWidth="1"/>
    <col min="4357" max="4357" width="4.5" style="15" customWidth="1"/>
    <col min="4358" max="4358" width="11.5" style="15" customWidth="1"/>
    <col min="4359" max="4359" width="22.75" style="15" customWidth="1"/>
    <col min="4360" max="4608" width="9" style="15"/>
    <col min="4609" max="4611" width="2.25" style="15" customWidth="1"/>
    <col min="4612" max="4612" width="37.125" style="15" customWidth="1"/>
    <col min="4613" max="4613" width="4.5" style="15" customWidth="1"/>
    <col min="4614" max="4614" width="11.5" style="15" customWidth="1"/>
    <col min="4615" max="4615" width="22.75" style="15" customWidth="1"/>
    <col min="4616" max="4864" width="9" style="15"/>
    <col min="4865" max="4867" width="2.25" style="15" customWidth="1"/>
    <col min="4868" max="4868" width="37.125" style="15" customWidth="1"/>
    <col min="4869" max="4869" width="4.5" style="15" customWidth="1"/>
    <col min="4870" max="4870" width="11.5" style="15" customWidth="1"/>
    <col min="4871" max="4871" width="22.75" style="15" customWidth="1"/>
    <col min="4872" max="5120" width="9" style="15"/>
    <col min="5121" max="5123" width="2.25" style="15" customWidth="1"/>
    <col min="5124" max="5124" width="37.125" style="15" customWidth="1"/>
    <col min="5125" max="5125" width="4.5" style="15" customWidth="1"/>
    <col min="5126" max="5126" width="11.5" style="15" customWidth="1"/>
    <col min="5127" max="5127" width="22.75" style="15" customWidth="1"/>
    <col min="5128" max="5376" width="9" style="15"/>
    <col min="5377" max="5379" width="2.25" style="15" customWidth="1"/>
    <col min="5380" max="5380" width="37.125" style="15" customWidth="1"/>
    <col min="5381" max="5381" width="4.5" style="15" customWidth="1"/>
    <col min="5382" max="5382" width="11.5" style="15" customWidth="1"/>
    <col min="5383" max="5383" width="22.75" style="15" customWidth="1"/>
    <col min="5384" max="5632" width="9" style="15"/>
    <col min="5633" max="5635" width="2.25" style="15" customWidth="1"/>
    <col min="5636" max="5636" width="37.125" style="15" customWidth="1"/>
    <col min="5637" max="5637" width="4.5" style="15" customWidth="1"/>
    <col min="5638" max="5638" width="11.5" style="15" customWidth="1"/>
    <col min="5639" max="5639" width="22.75" style="15" customWidth="1"/>
    <col min="5640" max="5888" width="9" style="15"/>
    <col min="5889" max="5891" width="2.25" style="15" customWidth="1"/>
    <col min="5892" max="5892" width="37.125" style="15" customWidth="1"/>
    <col min="5893" max="5893" width="4.5" style="15" customWidth="1"/>
    <col min="5894" max="5894" width="11.5" style="15" customWidth="1"/>
    <col min="5895" max="5895" width="22.75" style="15" customWidth="1"/>
    <col min="5896" max="6144" width="9" style="15"/>
    <col min="6145" max="6147" width="2.25" style="15" customWidth="1"/>
    <col min="6148" max="6148" width="37.125" style="15" customWidth="1"/>
    <col min="6149" max="6149" width="4.5" style="15" customWidth="1"/>
    <col min="6150" max="6150" width="11.5" style="15" customWidth="1"/>
    <col min="6151" max="6151" width="22.75" style="15" customWidth="1"/>
    <col min="6152" max="6400" width="9" style="15"/>
    <col min="6401" max="6403" width="2.25" style="15" customWidth="1"/>
    <col min="6404" max="6404" width="37.125" style="15" customWidth="1"/>
    <col min="6405" max="6405" width="4.5" style="15" customWidth="1"/>
    <col min="6406" max="6406" width="11.5" style="15" customWidth="1"/>
    <col min="6407" max="6407" width="22.75" style="15" customWidth="1"/>
    <col min="6408" max="6656" width="9" style="15"/>
    <col min="6657" max="6659" width="2.25" style="15" customWidth="1"/>
    <col min="6660" max="6660" width="37.125" style="15" customWidth="1"/>
    <col min="6661" max="6661" width="4.5" style="15" customWidth="1"/>
    <col min="6662" max="6662" width="11.5" style="15" customWidth="1"/>
    <col min="6663" max="6663" width="22.75" style="15" customWidth="1"/>
    <col min="6664" max="6912" width="9" style="15"/>
    <col min="6913" max="6915" width="2.25" style="15" customWidth="1"/>
    <col min="6916" max="6916" width="37.125" style="15" customWidth="1"/>
    <col min="6917" max="6917" width="4.5" style="15" customWidth="1"/>
    <col min="6918" max="6918" width="11.5" style="15" customWidth="1"/>
    <col min="6919" max="6919" width="22.75" style="15" customWidth="1"/>
    <col min="6920" max="7168" width="9" style="15"/>
    <col min="7169" max="7171" width="2.25" style="15" customWidth="1"/>
    <col min="7172" max="7172" width="37.125" style="15" customWidth="1"/>
    <col min="7173" max="7173" width="4.5" style="15" customWidth="1"/>
    <col min="7174" max="7174" width="11.5" style="15" customWidth="1"/>
    <col min="7175" max="7175" width="22.75" style="15" customWidth="1"/>
    <col min="7176" max="7424" width="9" style="15"/>
    <col min="7425" max="7427" width="2.25" style="15" customWidth="1"/>
    <col min="7428" max="7428" width="37.125" style="15" customWidth="1"/>
    <col min="7429" max="7429" width="4.5" style="15" customWidth="1"/>
    <col min="7430" max="7430" width="11.5" style="15" customWidth="1"/>
    <col min="7431" max="7431" width="22.75" style="15" customWidth="1"/>
    <col min="7432" max="7680" width="9" style="15"/>
    <col min="7681" max="7683" width="2.25" style="15" customWidth="1"/>
    <col min="7684" max="7684" width="37.125" style="15" customWidth="1"/>
    <col min="7685" max="7685" width="4.5" style="15" customWidth="1"/>
    <col min="7686" max="7686" width="11.5" style="15" customWidth="1"/>
    <col min="7687" max="7687" width="22.75" style="15" customWidth="1"/>
    <col min="7688" max="7936" width="9" style="15"/>
    <col min="7937" max="7939" width="2.25" style="15" customWidth="1"/>
    <col min="7940" max="7940" width="37.125" style="15" customWidth="1"/>
    <col min="7941" max="7941" width="4.5" style="15" customWidth="1"/>
    <col min="7942" max="7942" width="11.5" style="15" customWidth="1"/>
    <col min="7943" max="7943" width="22.75" style="15" customWidth="1"/>
    <col min="7944" max="8192" width="9" style="15"/>
    <col min="8193" max="8195" width="2.25" style="15" customWidth="1"/>
    <col min="8196" max="8196" width="37.125" style="15" customWidth="1"/>
    <col min="8197" max="8197" width="4.5" style="15" customWidth="1"/>
    <col min="8198" max="8198" width="11.5" style="15" customWidth="1"/>
    <col min="8199" max="8199" width="22.75" style="15" customWidth="1"/>
    <col min="8200" max="8448" width="9" style="15"/>
    <col min="8449" max="8451" width="2.25" style="15" customWidth="1"/>
    <col min="8452" max="8452" width="37.125" style="15" customWidth="1"/>
    <col min="8453" max="8453" width="4.5" style="15" customWidth="1"/>
    <col min="8454" max="8454" width="11.5" style="15" customWidth="1"/>
    <col min="8455" max="8455" width="22.75" style="15" customWidth="1"/>
    <col min="8456" max="8704" width="9" style="15"/>
    <col min="8705" max="8707" width="2.25" style="15" customWidth="1"/>
    <col min="8708" max="8708" width="37.125" style="15" customWidth="1"/>
    <col min="8709" max="8709" width="4.5" style="15" customWidth="1"/>
    <col min="8710" max="8710" width="11.5" style="15" customWidth="1"/>
    <col min="8711" max="8711" width="22.75" style="15" customWidth="1"/>
    <col min="8712" max="8960" width="9" style="15"/>
    <col min="8961" max="8963" width="2.25" style="15" customWidth="1"/>
    <col min="8964" max="8964" width="37.125" style="15" customWidth="1"/>
    <col min="8965" max="8965" width="4.5" style="15" customWidth="1"/>
    <col min="8966" max="8966" width="11.5" style="15" customWidth="1"/>
    <col min="8967" max="8967" width="22.75" style="15" customWidth="1"/>
    <col min="8968" max="9216" width="9" style="15"/>
    <col min="9217" max="9219" width="2.25" style="15" customWidth="1"/>
    <col min="9220" max="9220" width="37.125" style="15" customWidth="1"/>
    <col min="9221" max="9221" width="4.5" style="15" customWidth="1"/>
    <col min="9222" max="9222" width="11.5" style="15" customWidth="1"/>
    <col min="9223" max="9223" width="22.75" style="15" customWidth="1"/>
    <col min="9224" max="9472" width="9" style="15"/>
    <col min="9473" max="9475" width="2.25" style="15" customWidth="1"/>
    <col min="9476" max="9476" width="37.125" style="15" customWidth="1"/>
    <col min="9477" max="9477" width="4.5" style="15" customWidth="1"/>
    <col min="9478" max="9478" width="11.5" style="15" customWidth="1"/>
    <col min="9479" max="9479" width="22.75" style="15" customWidth="1"/>
    <col min="9480" max="9728" width="9" style="15"/>
    <col min="9729" max="9731" width="2.25" style="15" customWidth="1"/>
    <col min="9732" max="9732" width="37.125" style="15" customWidth="1"/>
    <col min="9733" max="9733" width="4.5" style="15" customWidth="1"/>
    <col min="9734" max="9734" width="11.5" style="15" customWidth="1"/>
    <col min="9735" max="9735" width="22.75" style="15" customWidth="1"/>
    <col min="9736" max="9984" width="9" style="15"/>
    <col min="9985" max="9987" width="2.25" style="15" customWidth="1"/>
    <col min="9988" max="9988" width="37.125" style="15" customWidth="1"/>
    <col min="9989" max="9989" width="4.5" style="15" customWidth="1"/>
    <col min="9990" max="9990" width="11.5" style="15" customWidth="1"/>
    <col min="9991" max="9991" width="22.75" style="15" customWidth="1"/>
    <col min="9992" max="10240" width="9" style="15"/>
    <col min="10241" max="10243" width="2.25" style="15" customWidth="1"/>
    <col min="10244" max="10244" width="37.125" style="15" customWidth="1"/>
    <col min="10245" max="10245" width="4.5" style="15" customWidth="1"/>
    <col min="10246" max="10246" width="11.5" style="15" customWidth="1"/>
    <col min="10247" max="10247" width="22.75" style="15" customWidth="1"/>
    <col min="10248" max="10496" width="9" style="15"/>
    <col min="10497" max="10499" width="2.25" style="15" customWidth="1"/>
    <col min="10500" max="10500" width="37.125" style="15" customWidth="1"/>
    <col min="10501" max="10501" width="4.5" style="15" customWidth="1"/>
    <col min="10502" max="10502" width="11.5" style="15" customWidth="1"/>
    <col min="10503" max="10503" width="22.75" style="15" customWidth="1"/>
    <col min="10504" max="10752" width="9" style="15"/>
    <col min="10753" max="10755" width="2.25" style="15" customWidth="1"/>
    <col min="10756" max="10756" width="37.125" style="15" customWidth="1"/>
    <col min="10757" max="10757" width="4.5" style="15" customWidth="1"/>
    <col min="10758" max="10758" width="11.5" style="15" customWidth="1"/>
    <col min="10759" max="10759" width="22.75" style="15" customWidth="1"/>
    <col min="10760" max="11008" width="9" style="15"/>
    <col min="11009" max="11011" width="2.25" style="15" customWidth="1"/>
    <col min="11012" max="11012" width="37.125" style="15" customWidth="1"/>
    <col min="11013" max="11013" width="4.5" style="15" customWidth="1"/>
    <col min="11014" max="11014" width="11.5" style="15" customWidth="1"/>
    <col min="11015" max="11015" width="22.75" style="15" customWidth="1"/>
    <col min="11016" max="11264" width="9" style="15"/>
    <col min="11265" max="11267" width="2.25" style="15" customWidth="1"/>
    <col min="11268" max="11268" width="37.125" style="15" customWidth="1"/>
    <col min="11269" max="11269" width="4.5" style="15" customWidth="1"/>
    <col min="11270" max="11270" width="11.5" style="15" customWidth="1"/>
    <col min="11271" max="11271" width="22.75" style="15" customWidth="1"/>
    <col min="11272" max="11520" width="9" style="15"/>
    <col min="11521" max="11523" width="2.25" style="15" customWidth="1"/>
    <col min="11524" max="11524" width="37.125" style="15" customWidth="1"/>
    <col min="11525" max="11525" width="4.5" style="15" customWidth="1"/>
    <col min="11526" max="11526" width="11.5" style="15" customWidth="1"/>
    <col min="11527" max="11527" width="22.75" style="15" customWidth="1"/>
    <col min="11528" max="11776" width="9" style="15"/>
    <col min="11777" max="11779" width="2.25" style="15" customWidth="1"/>
    <col min="11780" max="11780" width="37.125" style="15" customWidth="1"/>
    <col min="11781" max="11781" width="4.5" style="15" customWidth="1"/>
    <col min="11782" max="11782" width="11.5" style="15" customWidth="1"/>
    <col min="11783" max="11783" width="22.75" style="15" customWidth="1"/>
    <col min="11784" max="12032" width="9" style="15"/>
    <col min="12033" max="12035" width="2.25" style="15" customWidth="1"/>
    <col min="12036" max="12036" width="37.125" style="15" customWidth="1"/>
    <col min="12037" max="12037" width="4.5" style="15" customWidth="1"/>
    <col min="12038" max="12038" width="11.5" style="15" customWidth="1"/>
    <col min="12039" max="12039" width="22.75" style="15" customWidth="1"/>
    <col min="12040" max="12288" width="9" style="15"/>
    <col min="12289" max="12291" width="2.25" style="15" customWidth="1"/>
    <col min="12292" max="12292" width="37.125" style="15" customWidth="1"/>
    <col min="12293" max="12293" width="4.5" style="15" customWidth="1"/>
    <col min="12294" max="12294" width="11.5" style="15" customWidth="1"/>
    <col min="12295" max="12295" width="22.75" style="15" customWidth="1"/>
    <col min="12296" max="12544" width="9" style="15"/>
    <col min="12545" max="12547" width="2.25" style="15" customWidth="1"/>
    <col min="12548" max="12548" width="37.125" style="15" customWidth="1"/>
    <col min="12549" max="12549" width="4.5" style="15" customWidth="1"/>
    <col min="12550" max="12550" width="11.5" style="15" customWidth="1"/>
    <col min="12551" max="12551" width="22.75" style="15" customWidth="1"/>
    <col min="12552" max="12800" width="9" style="15"/>
    <col min="12801" max="12803" width="2.25" style="15" customWidth="1"/>
    <col min="12804" max="12804" width="37.125" style="15" customWidth="1"/>
    <col min="12805" max="12805" width="4.5" style="15" customWidth="1"/>
    <col min="12806" max="12806" width="11.5" style="15" customWidth="1"/>
    <col min="12807" max="12807" width="22.75" style="15" customWidth="1"/>
    <col min="12808" max="13056" width="9" style="15"/>
    <col min="13057" max="13059" width="2.25" style="15" customWidth="1"/>
    <col min="13060" max="13060" width="37.125" style="15" customWidth="1"/>
    <col min="13061" max="13061" width="4.5" style="15" customWidth="1"/>
    <col min="13062" max="13062" width="11.5" style="15" customWidth="1"/>
    <col min="13063" max="13063" width="22.75" style="15" customWidth="1"/>
    <col min="13064" max="13312" width="9" style="15"/>
    <col min="13313" max="13315" width="2.25" style="15" customWidth="1"/>
    <col min="13316" max="13316" width="37.125" style="15" customWidth="1"/>
    <col min="13317" max="13317" width="4.5" style="15" customWidth="1"/>
    <col min="13318" max="13318" width="11.5" style="15" customWidth="1"/>
    <col min="13319" max="13319" width="22.75" style="15" customWidth="1"/>
    <col min="13320" max="13568" width="9" style="15"/>
    <col min="13569" max="13571" width="2.25" style="15" customWidth="1"/>
    <col min="13572" max="13572" width="37.125" style="15" customWidth="1"/>
    <col min="13573" max="13573" width="4.5" style="15" customWidth="1"/>
    <col min="13574" max="13574" width="11.5" style="15" customWidth="1"/>
    <col min="13575" max="13575" width="22.75" style="15" customWidth="1"/>
    <col min="13576" max="13824" width="9" style="15"/>
    <col min="13825" max="13827" width="2.25" style="15" customWidth="1"/>
    <col min="13828" max="13828" width="37.125" style="15" customWidth="1"/>
    <col min="13829" max="13829" width="4.5" style="15" customWidth="1"/>
    <col min="13830" max="13830" width="11.5" style="15" customWidth="1"/>
    <col min="13831" max="13831" width="22.75" style="15" customWidth="1"/>
    <col min="13832" max="14080" width="9" style="15"/>
    <col min="14081" max="14083" width="2.25" style="15" customWidth="1"/>
    <col min="14084" max="14084" width="37.125" style="15" customWidth="1"/>
    <col min="14085" max="14085" width="4.5" style="15" customWidth="1"/>
    <col min="14086" max="14086" width="11.5" style="15" customWidth="1"/>
    <col min="14087" max="14087" width="22.75" style="15" customWidth="1"/>
    <col min="14088" max="14336" width="9" style="15"/>
    <col min="14337" max="14339" width="2.25" style="15" customWidth="1"/>
    <col min="14340" max="14340" width="37.125" style="15" customWidth="1"/>
    <col min="14341" max="14341" width="4.5" style="15" customWidth="1"/>
    <col min="14342" max="14342" width="11.5" style="15" customWidth="1"/>
    <col min="14343" max="14343" width="22.75" style="15" customWidth="1"/>
    <col min="14344" max="14592" width="9" style="15"/>
    <col min="14593" max="14595" width="2.25" style="15" customWidth="1"/>
    <col min="14596" max="14596" width="37.125" style="15" customWidth="1"/>
    <col min="14597" max="14597" width="4.5" style="15" customWidth="1"/>
    <col min="14598" max="14598" width="11.5" style="15" customWidth="1"/>
    <col min="14599" max="14599" width="22.75" style="15" customWidth="1"/>
    <col min="14600" max="14848" width="9" style="15"/>
    <col min="14849" max="14851" width="2.25" style="15" customWidth="1"/>
    <col min="14852" max="14852" width="37.125" style="15" customWidth="1"/>
    <col min="14853" max="14853" width="4.5" style="15" customWidth="1"/>
    <col min="14854" max="14854" width="11.5" style="15" customWidth="1"/>
    <col min="14855" max="14855" width="22.75" style="15" customWidth="1"/>
    <col min="14856" max="15104" width="9" style="15"/>
    <col min="15105" max="15107" width="2.25" style="15" customWidth="1"/>
    <col min="15108" max="15108" width="37.125" style="15" customWidth="1"/>
    <col min="15109" max="15109" width="4.5" style="15" customWidth="1"/>
    <col min="15110" max="15110" width="11.5" style="15" customWidth="1"/>
    <col min="15111" max="15111" width="22.75" style="15" customWidth="1"/>
    <col min="15112" max="15360" width="9" style="15"/>
    <col min="15361" max="15363" width="2.25" style="15" customWidth="1"/>
    <col min="15364" max="15364" width="37.125" style="15" customWidth="1"/>
    <col min="15365" max="15365" width="4.5" style="15" customWidth="1"/>
    <col min="15366" max="15366" width="11.5" style="15" customWidth="1"/>
    <col min="15367" max="15367" width="22.75" style="15" customWidth="1"/>
    <col min="15368" max="15616" width="9" style="15"/>
    <col min="15617" max="15619" width="2.25" style="15" customWidth="1"/>
    <col min="15620" max="15620" width="37.125" style="15" customWidth="1"/>
    <col min="15621" max="15621" width="4.5" style="15" customWidth="1"/>
    <col min="15622" max="15622" width="11.5" style="15" customWidth="1"/>
    <col min="15623" max="15623" width="22.75" style="15" customWidth="1"/>
    <col min="15624" max="15872" width="9" style="15"/>
    <col min="15873" max="15875" width="2.25" style="15" customWidth="1"/>
    <col min="15876" max="15876" width="37.125" style="15" customWidth="1"/>
    <col min="15877" max="15877" width="4.5" style="15" customWidth="1"/>
    <col min="15878" max="15878" width="11.5" style="15" customWidth="1"/>
    <col min="15879" max="15879" width="22.75" style="15" customWidth="1"/>
    <col min="15880" max="16128" width="9" style="15"/>
    <col min="16129" max="16131" width="2.25" style="15" customWidth="1"/>
    <col min="16132" max="16132" width="37.125" style="15" customWidth="1"/>
    <col min="16133" max="16133" width="4.5" style="15" customWidth="1"/>
    <col min="16134" max="16134" width="11.5" style="15" customWidth="1"/>
    <col min="16135" max="16135" width="22.75" style="15" customWidth="1"/>
    <col min="16136" max="16384" width="9" style="15"/>
  </cols>
  <sheetData>
    <row r="1" spans="1:7" ht="23.25">
      <c r="A1" s="22" t="s">
        <v>0</v>
      </c>
      <c r="B1" s="22"/>
      <c r="C1" s="22"/>
      <c r="D1" s="22"/>
      <c r="E1" s="22"/>
      <c r="F1" s="22"/>
      <c r="G1" s="22"/>
    </row>
    <row r="2" spans="1:7" ht="23.25">
      <c r="A2" s="22" t="s">
        <v>1</v>
      </c>
      <c r="B2" s="22"/>
      <c r="C2" s="22"/>
      <c r="D2" s="22"/>
      <c r="E2" s="22"/>
      <c r="F2" s="22"/>
      <c r="G2" s="22"/>
    </row>
    <row r="3" spans="1:7" ht="23.25">
      <c r="A3" s="22" t="s">
        <v>2</v>
      </c>
      <c r="B3" s="22"/>
      <c r="C3" s="22"/>
      <c r="D3" s="22"/>
      <c r="E3" s="22"/>
      <c r="F3" s="22"/>
      <c r="G3" s="22"/>
    </row>
    <row r="4" spans="1:7" ht="23.25">
      <c r="A4" s="22" t="s">
        <v>57</v>
      </c>
      <c r="B4" s="22"/>
      <c r="C4" s="22"/>
      <c r="D4" s="22"/>
      <c r="E4" s="22"/>
      <c r="F4" s="22"/>
      <c r="G4" s="22"/>
    </row>
    <row r="5" spans="1:7" ht="23.25">
      <c r="A5" s="22" t="s">
        <v>870</v>
      </c>
      <c r="B5" s="22"/>
      <c r="C5" s="22"/>
      <c r="D5" s="22"/>
      <c r="E5" s="22"/>
      <c r="F5" s="22"/>
      <c r="G5" s="22"/>
    </row>
    <row r="6" spans="1:7" ht="26.25">
      <c r="A6" s="23" t="s">
        <v>56</v>
      </c>
      <c r="B6" s="23"/>
      <c r="C6" s="23"/>
      <c r="D6" s="23"/>
      <c r="E6" s="23"/>
      <c r="F6" s="23"/>
      <c r="G6" s="23"/>
    </row>
    <row r="7" spans="1:7" ht="23.25">
      <c r="A7" s="24" t="s">
        <v>59</v>
      </c>
      <c r="B7" s="24"/>
      <c r="C7" s="24"/>
      <c r="D7" s="24"/>
      <c r="E7" s="25"/>
      <c r="F7" s="8">
        <f>SUM(F9,F202)</f>
        <v>6565770</v>
      </c>
      <c r="G7" s="26" t="s">
        <v>6</v>
      </c>
    </row>
    <row r="8" spans="1:7" ht="11.25" customHeight="1">
      <c r="A8" s="15" t="s">
        <v>366</v>
      </c>
    </row>
    <row r="9" spans="1:7" ht="23.25">
      <c r="A9" s="27" t="s">
        <v>871</v>
      </c>
      <c r="B9" s="28"/>
      <c r="C9" s="28"/>
      <c r="D9" s="29"/>
      <c r="E9" s="30"/>
      <c r="F9" s="13">
        <f>SUM(F10+F44+F52+F189)</f>
        <v>3976870</v>
      </c>
      <c r="G9" s="27" t="s">
        <v>6</v>
      </c>
    </row>
    <row r="10" spans="1:7">
      <c r="B10" s="14" t="s">
        <v>563</v>
      </c>
      <c r="E10" s="16" t="s">
        <v>8</v>
      </c>
      <c r="F10" s="13">
        <f>SUM(F11,F31)</f>
        <v>1271100</v>
      </c>
      <c r="G10" s="14" t="s">
        <v>9</v>
      </c>
    </row>
    <row r="11" spans="1:7">
      <c r="C11" s="14" t="s">
        <v>65</v>
      </c>
      <c r="E11" s="16" t="s">
        <v>8</v>
      </c>
      <c r="F11" s="13">
        <f>SUM(F12,F17)</f>
        <v>1126860</v>
      </c>
      <c r="G11" s="14" t="s">
        <v>9</v>
      </c>
    </row>
    <row r="12" spans="1:7" s="14" customFormat="1">
      <c r="D12" s="14" t="s">
        <v>564</v>
      </c>
      <c r="E12" s="16" t="s">
        <v>8</v>
      </c>
      <c r="F12" s="13">
        <v>1111860</v>
      </c>
      <c r="G12" s="14" t="s">
        <v>9</v>
      </c>
    </row>
    <row r="13" spans="1:7">
      <c r="A13" s="15" t="s">
        <v>872</v>
      </c>
    </row>
    <row r="14" spans="1:7" ht="22.5" customHeight="1">
      <c r="A14" s="15" t="s">
        <v>873</v>
      </c>
    </row>
    <row r="15" spans="1:7">
      <c r="A15" s="67"/>
      <c r="B15" s="15" t="s">
        <v>874</v>
      </c>
    </row>
    <row r="16" spans="1:7">
      <c r="A16" s="67"/>
      <c r="B16" s="15" t="s">
        <v>875</v>
      </c>
    </row>
    <row r="17" spans="1:8" s="14" customFormat="1">
      <c r="D17" s="14" t="s">
        <v>568</v>
      </c>
      <c r="E17" s="16" t="s">
        <v>8</v>
      </c>
      <c r="F17" s="13">
        <f>SUM(F18,F24)</f>
        <v>15000</v>
      </c>
      <c r="G17" s="14" t="s">
        <v>9</v>
      </c>
    </row>
    <row r="18" spans="1:8" s="14" customFormat="1">
      <c r="A18" s="15"/>
      <c r="B18" s="15"/>
      <c r="C18" s="15"/>
      <c r="D18" s="15" t="s">
        <v>569</v>
      </c>
      <c r="E18" s="17" t="s">
        <v>8</v>
      </c>
      <c r="F18" s="19">
        <v>11000</v>
      </c>
      <c r="G18" s="15" t="s">
        <v>9</v>
      </c>
    </row>
    <row r="19" spans="1:8">
      <c r="A19" s="15" t="s">
        <v>876</v>
      </c>
    </row>
    <row r="20" spans="1:8">
      <c r="A20" s="15" t="s">
        <v>877</v>
      </c>
    </row>
    <row r="21" spans="1:8">
      <c r="A21" s="15" t="s">
        <v>878</v>
      </c>
    </row>
    <row r="22" spans="1:8">
      <c r="B22" s="15" t="s">
        <v>874</v>
      </c>
    </row>
    <row r="23" spans="1:8">
      <c r="B23" s="15" t="s">
        <v>875</v>
      </c>
    </row>
    <row r="24" spans="1:8">
      <c r="D24" s="15" t="s">
        <v>879</v>
      </c>
      <c r="E24" s="17" t="s">
        <v>8</v>
      </c>
      <c r="F24" s="19">
        <v>4000</v>
      </c>
      <c r="G24" s="15" t="s">
        <v>9</v>
      </c>
    </row>
    <row r="25" spans="1:8" ht="21" customHeight="1">
      <c r="A25" s="15" t="s">
        <v>880</v>
      </c>
      <c r="H25" s="19"/>
    </row>
    <row r="26" spans="1:8" ht="21" customHeight="1">
      <c r="A26" s="15" t="s">
        <v>574</v>
      </c>
      <c r="H26" s="19"/>
    </row>
    <row r="27" spans="1:8" s="4" customFormat="1">
      <c r="A27" s="15" t="s">
        <v>575</v>
      </c>
      <c r="F27" s="21"/>
    </row>
    <row r="28" spans="1:8">
      <c r="B28" s="15" t="s">
        <v>874</v>
      </c>
    </row>
    <row r="29" spans="1:8">
      <c r="B29" s="15" t="s">
        <v>875</v>
      </c>
    </row>
    <row r="31" spans="1:8">
      <c r="A31" s="14"/>
      <c r="C31" s="14" t="s">
        <v>89</v>
      </c>
      <c r="E31" s="16" t="s">
        <v>8</v>
      </c>
      <c r="F31" s="13">
        <f>SUM(F32,F37)</f>
        <v>144240</v>
      </c>
      <c r="G31" s="14" t="s">
        <v>6</v>
      </c>
    </row>
    <row r="32" spans="1:8" s="14" customFormat="1">
      <c r="D32" s="14" t="s">
        <v>576</v>
      </c>
      <c r="E32" s="16" t="s">
        <v>8</v>
      </c>
      <c r="F32" s="13">
        <v>126240</v>
      </c>
      <c r="G32" s="14" t="s">
        <v>9</v>
      </c>
    </row>
    <row r="33" spans="1:8">
      <c r="A33" s="15" t="s">
        <v>881</v>
      </c>
    </row>
    <row r="34" spans="1:8">
      <c r="A34" s="15" t="s">
        <v>882</v>
      </c>
    </row>
    <row r="35" spans="1:8">
      <c r="B35" s="15" t="s">
        <v>874</v>
      </c>
    </row>
    <row r="36" spans="1:8">
      <c r="B36" s="15" t="s">
        <v>875</v>
      </c>
    </row>
    <row r="37" spans="1:8" s="14" customFormat="1">
      <c r="D37" s="14" t="s">
        <v>579</v>
      </c>
      <c r="E37" s="16" t="s">
        <v>8</v>
      </c>
      <c r="F37" s="13">
        <v>18000</v>
      </c>
      <c r="G37" s="14" t="s">
        <v>9</v>
      </c>
    </row>
    <row r="38" spans="1:8" ht="21" customHeight="1">
      <c r="A38" s="15" t="s">
        <v>876</v>
      </c>
      <c r="H38" s="19"/>
    </row>
    <row r="39" spans="1:8" ht="21" customHeight="1">
      <c r="A39" s="15" t="s">
        <v>883</v>
      </c>
      <c r="H39" s="19"/>
    </row>
    <row r="40" spans="1:8" ht="21" customHeight="1">
      <c r="A40" s="15" t="s">
        <v>97</v>
      </c>
      <c r="H40" s="19"/>
    </row>
    <row r="41" spans="1:8">
      <c r="B41" s="15" t="s">
        <v>874</v>
      </c>
    </row>
    <row r="42" spans="1:8">
      <c r="B42" s="15" t="s">
        <v>875</v>
      </c>
    </row>
    <row r="44" spans="1:8">
      <c r="B44" s="14" t="s">
        <v>98</v>
      </c>
      <c r="E44" s="16" t="s">
        <v>8</v>
      </c>
      <c r="F44" s="13">
        <f>SUM(F45)</f>
        <v>445680</v>
      </c>
      <c r="G44" s="14" t="s">
        <v>6</v>
      </c>
    </row>
    <row r="45" spans="1:8">
      <c r="D45" s="15" t="s">
        <v>583</v>
      </c>
      <c r="E45" s="16" t="s">
        <v>8</v>
      </c>
      <c r="F45" s="13">
        <v>445680</v>
      </c>
      <c r="G45" s="14" t="s">
        <v>9</v>
      </c>
    </row>
    <row r="46" spans="1:8" s="4" customFormat="1">
      <c r="A46" s="4" t="s">
        <v>584</v>
      </c>
      <c r="F46" s="21"/>
    </row>
    <row r="47" spans="1:8" s="4" customFormat="1">
      <c r="A47" s="4" t="s">
        <v>585</v>
      </c>
      <c r="F47" s="21"/>
    </row>
    <row r="48" spans="1:8" s="4" customFormat="1">
      <c r="A48" s="4" t="s">
        <v>586</v>
      </c>
      <c r="F48" s="21"/>
    </row>
    <row r="49" spans="1:7">
      <c r="B49" s="15" t="s">
        <v>874</v>
      </c>
    </row>
    <row r="50" spans="1:7">
      <c r="B50" s="15" t="s">
        <v>875</v>
      </c>
    </row>
    <row r="52" spans="1:7">
      <c r="B52" s="14" t="s">
        <v>103</v>
      </c>
      <c r="E52" s="16" t="s">
        <v>8</v>
      </c>
      <c r="F52" s="13">
        <f>SUM(F53,F78,F125)</f>
        <v>1324090</v>
      </c>
      <c r="G52" s="14" t="s">
        <v>9</v>
      </c>
    </row>
    <row r="53" spans="1:7">
      <c r="C53" s="14" t="s">
        <v>104</v>
      </c>
      <c r="E53" s="16" t="s">
        <v>8</v>
      </c>
      <c r="F53" s="13">
        <f>SUM(F54,F59,F63,F68,F73)</f>
        <v>212850</v>
      </c>
      <c r="G53" s="14" t="s">
        <v>64</v>
      </c>
    </row>
    <row r="54" spans="1:7">
      <c r="D54" s="31" t="s">
        <v>884</v>
      </c>
      <c r="E54" s="16"/>
      <c r="F54" s="13">
        <v>10000</v>
      </c>
      <c r="G54" s="14" t="s">
        <v>106</v>
      </c>
    </row>
    <row r="55" spans="1:7">
      <c r="A55" s="15" t="s">
        <v>885</v>
      </c>
    </row>
    <row r="56" spans="1:7">
      <c r="A56" s="15" t="s">
        <v>886</v>
      </c>
    </row>
    <row r="57" spans="1:7">
      <c r="B57" s="15" t="s">
        <v>874</v>
      </c>
    </row>
    <row r="58" spans="1:7">
      <c r="B58" s="15" t="s">
        <v>875</v>
      </c>
    </row>
    <row r="59" spans="1:7">
      <c r="D59" s="14" t="s">
        <v>118</v>
      </c>
      <c r="E59" s="16" t="s">
        <v>8</v>
      </c>
      <c r="F59" s="13">
        <v>52800</v>
      </c>
      <c r="G59" s="14" t="s">
        <v>106</v>
      </c>
    </row>
    <row r="60" spans="1:7">
      <c r="A60" s="15" t="s">
        <v>887</v>
      </c>
    </row>
    <row r="61" spans="1:7">
      <c r="B61" s="15" t="s">
        <v>874</v>
      </c>
    </row>
    <row r="62" spans="1:7">
      <c r="B62" s="15" t="s">
        <v>875</v>
      </c>
    </row>
    <row r="63" spans="1:7">
      <c r="D63" s="14" t="s">
        <v>120</v>
      </c>
      <c r="E63" s="16" t="s">
        <v>8</v>
      </c>
      <c r="F63" s="13">
        <v>20000</v>
      </c>
      <c r="G63" s="14" t="s">
        <v>106</v>
      </c>
    </row>
    <row r="64" spans="1:7">
      <c r="A64" s="15" t="s">
        <v>888</v>
      </c>
    </row>
    <row r="65" spans="1:7">
      <c r="A65" s="15" t="s">
        <v>889</v>
      </c>
    </row>
    <row r="66" spans="1:7">
      <c r="B66" s="15" t="s">
        <v>874</v>
      </c>
    </row>
    <row r="67" spans="1:7">
      <c r="B67" s="15" t="s">
        <v>875</v>
      </c>
    </row>
    <row r="68" spans="1:7">
      <c r="D68" s="14" t="s">
        <v>123</v>
      </c>
      <c r="E68" s="16" t="s">
        <v>8</v>
      </c>
      <c r="F68" s="13">
        <v>20000</v>
      </c>
      <c r="G68" s="14" t="s">
        <v>106</v>
      </c>
    </row>
    <row r="69" spans="1:7">
      <c r="A69" s="15" t="s">
        <v>890</v>
      </c>
    </row>
    <row r="70" spans="1:7">
      <c r="A70" s="15" t="s">
        <v>891</v>
      </c>
    </row>
    <row r="71" spans="1:7">
      <c r="B71" s="15" t="s">
        <v>874</v>
      </c>
    </row>
    <row r="72" spans="1:7">
      <c r="B72" s="15" t="s">
        <v>875</v>
      </c>
    </row>
    <row r="73" spans="1:7" s="14" customFormat="1">
      <c r="A73" s="15"/>
      <c r="B73" s="15"/>
      <c r="C73" s="15"/>
      <c r="D73" s="14" t="s">
        <v>128</v>
      </c>
      <c r="E73" s="16" t="s">
        <v>8</v>
      </c>
      <c r="F73" s="13">
        <v>110050</v>
      </c>
      <c r="G73" s="14" t="s">
        <v>106</v>
      </c>
    </row>
    <row r="74" spans="1:7">
      <c r="A74" s="15" t="s">
        <v>892</v>
      </c>
    </row>
    <row r="75" spans="1:7">
      <c r="B75" s="15" t="s">
        <v>874</v>
      </c>
    </row>
    <row r="76" spans="1:7">
      <c r="B76" s="15" t="s">
        <v>875</v>
      </c>
    </row>
    <row r="78" spans="1:7">
      <c r="C78" s="14" t="s">
        <v>131</v>
      </c>
      <c r="E78" s="16" t="s">
        <v>8</v>
      </c>
      <c r="F78" s="13">
        <f>SUM(F79,F93,F104,F111)</f>
        <v>621240</v>
      </c>
      <c r="G78" s="14" t="s">
        <v>64</v>
      </c>
    </row>
    <row r="79" spans="1:7">
      <c r="A79" s="14"/>
      <c r="B79" s="14" t="s">
        <v>132</v>
      </c>
      <c r="C79" s="14"/>
      <c r="D79" s="14"/>
      <c r="E79" s="16" t="s">
        <v>8</v>
      </c>
      <c r="F79" s="13">
        <f>SUM(F80,F87)</f>
        <v>136240</v>
      </c>
      <c r="G79" s="14" t="s">
        <v>9</v>
      </c>
    </row>
    <row r="80" spans="1:7">
      <c r="D80" s="14" t="s">
        <v>133</v>
      </c>
      <c r="E80" s="16" t="s">
        <v>8</v>
      </c>
      <c r="F80" s="13">
        <v>10000</v>
      </c>
      <c r="G80" s="14" t="s">
        <v>106</v>
      </c>
    </row>
    <row r="81" spans="1:7">
      <c r="A81" s="15" t="s">
        <v>893</v>
      </c>
    </row>
    <row r="82" spans="1:7">
      <c r="A82" s="15" t="s">
        <v>894</v>
      </c>
    </row>
    <row r="83" spans="1:7">
      <c r="A83" s="15" t="s">
        <v>895</v>
      </c>
    </row>
    <row r="84" spans="1:7">
      <c r="A84" s="15" t="s">
        <v>896</v>
      </c>
    </row>
    <row r="85" spans="1:7">
      <c r="B85" s="15" t="s">
        <v>874</v>
      </c>
    </row>
    <row r="86" spans="1:7">
      <c r="B86" s="15" t="s">
        <v>875</v>
      </c>
    </row>
    <row r="87" spans="1:7" ht="20.45" customHeight="1">
      <c r="D87" s="14" t="s">
        <v>138</v>
      </c>
      <c r="E87" s="16" t="s">
        <v>8</v>
      </c>
      <c r="F87" s="13">
        <v>126240</v>
      </c>
      <c r="G87" s="14" t="s">
        <v>106</v>
      </c>
    </row>
    <row r="88" spans="1:7" ht="20.45" customHeight="1">
      <c r="A88" s="15" t="s">
        <v>897</v>
      </c>
    </row>
    <row r="89" spans="1:7" ht="20.45" customHeight="1">
      <c r="B89" s="15" t="s">
        <v>874</v>
      </c>
    </row>
    <row r="90" spans="1:7" ht="20.45" customHeight="1">
      <c r="B90" s="15" t="s">
        <v>875</v>
      </c>
    </row>
    <row r="91" spans="1:7" ht="20.45" customHeight="1"/>
    <row r="92" spans="1:7" s="14" customFormat="1" ht="20.45" customHeight="1">
      <c r="B92" s="14" t="s">
        <v>140</v>
      </c>
      <c r="E92" s="16"/>
      <c r="F92" s="13"/>
    </row>
    <row r="93" spans="1:7" s="14" customFormat="1" ht="20.45" customHeight="1">
      <c r="E93" s="16" t="s">
        <v>8</v>
      </c>
      <c r="F93" s="13">
        <f>SUM(F94,F100)</f>
        <v>415000</v>
      </c>
      <c r="G93" s="14" t="s">
        <v>106</v>
      </c>
    </row>
    <row r="94" spans="1:7" ht="20.45" customHeight="1">
      <c r="D94" s="14" t="s">
        <v>141</v>
      </c>
      <c r="E94" s="16" t="s">
        <v>8</v>
      </c>
      <c r="F94" s="13">
        <v>15000</v>
      </c>
      <c r="G94" s="14" t="s">
        <v>106</v>
      </c>
    </row>
    <row r="95" spans="1:7" ht="20.45" customHeight="1">
      <c r="A95" s="15" t="s">
        <v>898</v>
      </c>
    </row>
    <row r="96" spans="1:7" ht="20.45" customHeight="1">
      <c r="A96" s="15" t="s">
        <v>899</v>
      </c>
    </row>
    <row r="97" spans="1:7" ht="20.45" customHeight="1">
      <c r="B97" s="15" t="s">
        <v>874</v>
      </c>
    </row>
    <row r="98" spans="1:7" ht="20.45" customHeight="1">
      <c r="B98" s="15" t="s">
        <v>875</v>
      </c>
    </row>
    <row r="99" spans="1:7" ht="20.45" customHeight="1">
      <c r="D99" s="14" t="s">
        <v>900</v>
      </c>
      <c r="E99" s="16"/>
      <c r="F99" s="13"/>
      <c r="G99" s="14"/>
    </row>
    <row r="100" spans="1:7" ht="20.45" customHeight="1">
      <c r="D100" s="14"/>
      <c r="E100" s="16" t="s">
        <v>8</v>
      </c>
      <c r="F100" s="13">
        <v>400000</v>
      </c>
      <c r="G100" s="14" t="s">
        <v>106</v>
      </c>
    </row>
    <row r="101" spans="1:7" ht="20.45" customHeight="1">
      <c r="A101" s="15" t="s">
        <v>901</v>
      </c>
    </row>
    <row r="102" spans="1:7" ht="20.45" customHeight="1">
      <c r="B102" s="15" t="s">
        <v>902</v>
      </c>
    </row>
    <row r="103" spans="1:7" ht="20.45" customHeight="1"/>
    <row r="104" spans="1:7" ht="20.45" customHeight="1">
      <c r="A104" s="14"/>
      <c r="B104" s="14" t="s">
        <v>148</v>
      </c>
      <c r="C104" s="14"/>
      <c r="D104" s="14"/>
      <c r="E104" s="16"/>
      <c r="F104" s="16" t="s">
        <v>789</v>
      </c>
      <c r="G104" s="14"/>
    </row>
    <row r="105" spans="1:7" ht="20.45" customHeight="1">
      <c r="A105" s="14"/>
      <c r="B105" s="14"/>
      <c r="D105" s="14"/>
      <c r="E105" s="16"/>
      <c r="F105" s="13"/>
      <c r="G105" s="14"/>
    </row>
    <row r="106" spans="1:7" ht="20.45" customHeight="1">
      <c r="A106" s="14"/>
      <c r="B106" s="14"/>
      <c r="D106" s="14"/>
      <c r="E106" s="16"/>
      <c r="F106" s="13"/>
      <c r="G106" s="14"/>
    </row>
    <row r="107" spans="1:7" ht="20.45" customHeight="1">
      <c r="A107" s="14"/>
      <c r="B107" s="14"/>
      <c r="D107" s="14"/>
      <c r="E107" s="16"/>
      <c r="F107" s="13"/>
      <c r="G107" s="14"/>
    </row>
    <row r="108" spans="1:7" ht="20.45" customHeight="1">
      <c r="A108" s="14"/>
      <c r="B108" s="14"/>
      <c r="D108" s="14"/>
      <c r="E108" s="16"/>
      <c r="F108" s="13"/>
      <c r="G108" s="14"/>
    </row>
    <row r="109" spans="1:7" ht="20.45" customHeight="1">
      <c r="A109" s="14"/>
      <c r="B109" s="14"/>
      <c r="D109" s="14"/>
      <c r="E109" s="16"/>
      <c r="F109" s="13"/>
      <c r="G109" s="14"/>
    </row>
    <row r="110" spans="1:7" ht="20.45" customHeight="1">
      <c r="B110" s="14" t="s">
        <v>286</v>
      </c>
      <c r="C110" s="14"/>
      <c r="D110" s="14"/>
      <c r="E110" s="16"/>
      <c r="F110" s="13"/>
      <c r="G110" s="14"/>
    </row>
    <row r="111" spans="1:7" ht="20.45" customHeight="1">
      <c r="E111" s="16" t="s">
        <v>8</v>
      </c>
      <c r="F111" s="13">
        <f>SUM(F112,F119)</f>
        <v>70000</v>
      </c>
      <c r="G111" s="14" t="s">
        <v>106</v>
      </c>
    </row>
    <row r="112" spans="1:7" ht="20.45" customHeight="1">
      <c r="D112" s="14" t="s">
        <v>290</v>
      </c>
      <c r="E112" s="16" t="s">
        <v>8</v>
      </c>
      <c r="F112" s="13">
        <v>50000</v>
      </c>
      <c r="G112" s="14" t="s">
        <v>106</v>
      </c>
    </row>
    <row r="113" spans="1:7" ht="20.45" customHeight="1">
      <c r="A113" s="15" t="s">
        <v>903</v>
      </c>
    </row>
    <row r="114" spans="1:7" ht="20.45" customHeight="1">
      <c r="A114" s="15" t="s">
        <v>904</v>
      </c>
    </row>
    <row r="115" spans="1:7" ht="20.45" customHeight="1">
      <c r="A115" s="15" t="s">
        <v>905</v>
      </c>
    </row>
    <row r="116" spans="1:7" ht="20.45" customHeight="1">
      <c r="A116" s="15" t="s">
        <v>906</v>
      </c>
    </row>
    <row r="117" spans="1:7" ht="20.45" customHeight="1">
      <c r="B117" s="15" t="s">
        <v>874</v>
      </c>
    </row>
    <row r="118" spans="1:7" ht="20.45" customHeight="1">
      <c r="B118" s="15" t="s">
        <v>875</v>
      </c>
    </row>
    <row r="119" spans="1:7" ht="20.45" customHeight="1">
      <c r="A119" s="14"/>
      <c r="D119" s="14" t="s">
        <v>907</v>
      </c>
      <c r="E119" s="16" t="s">
        <v>8</v>
      </c>
      <c r="F119" s="13">
        <v>20000</v>
      </c>
      <c r="G119" s="14" t="s">
        <v>106</v>
      </c>
    </row>
    <row r="120" spans="1:7" ht="20.45" customHeight="1">
      <c r="A120" s="76" t="s">
        <v>908</v>
      </c>
      <c r="B120" s="77"/>
      <c r="C120" s="77"/>
      <c r="D120" s="77"/>
      <c r="E120" s="77"/>
    </row>
    <row r="121" spans="1:7" ht="20.45" customHeight="1">
      <c r="A121" s="76" t="s">
        <v>909</v>
      </c>
      <c r="B121" s="77"/>
      <c r="C121" s="77"/>
      <c r="D121" s="77"/>
      <c r="E121" s="77"/>
    </row>
    <row r="122" spans="1:7" ht="20.45" customHeight="1">
      <c r="A122" s="76"/>
      <c r="B122" s="15" t="s">
        <v>874</v>
      </c>
      <c r="D122" s="77"/>
      <c r="E122" s="77"/>
    </row>
    <row r="123" spans="1:7" ht="20.45" customHeight="1">
      <c r="A123" s="76"/>
      <c r="B123" s="15" t="s">
        <v>875</v>
      </c>
      <c r="D123" s="77"/>
      <c r="E123" s="77"/>
    </row>
    <row r="124" spans="1:7" ht="20.45" customHeight="1">
      <c r="A124" s="76"/>
      <c r="D124" s="77"/>
      <c r="E124" s="77"/>
    </row>
    <row r="125" spans="1:7" ht="23.1" customHeight="1">
      <c r="C125" s="14" t="s">
        <v>314</v>
      </c>
      <c r="E125" s="16" t="s">
        <v>8</v>
      </c>
      <c r="F125" s="13">
        <f>SUM(F126+F133+F137+F145+F151+F158+F163+F170+F175+F181)</f>
        <v>490000</v>
      </c>
      <c r="G125" s="14" t="s">
        <v>64</v>
      </c>
    </row>
    <row r="126" spans="1:7" ht="23.1" customHeight="1">
      <c r="D126" s="14" t="s">
        <v>315</v>
      </c>
      <c r="E126" s="16" t="s">
        <v>8</v>
      </c>
      <c r="F126" s="13">
        <v>15000</v>
      </c>
      <c r="G126" s="14" t="s">
        <v>106</v>
      </c>
    </row>
    <row r="127" spans="1:7" ht="23.1" customHeight="1">
      <c r="A127" s="15" t="s">
        <v>910</v>
      </c>
    </row>
    <row r="128" spans="1:7" ht="23.1" customHeight="1">
      <c r="A128" s="15" t="s">
        <v>911</v>
      </c>
    </row>
    <row r="129" spans="1:8" ht="23.1" customHeight="1">
      <c r="A129" s="15" t="s">
        <v>912</v>
      </c>
    </row>
    <row r="130" spans="1:8" ht="23.1" customHeight="1">
      <c r="A130" s="15" t="s">
        <v>913</v>
      </c>
    </row>
    <row r="131" spans="1:8" ht="23.1" customHeight="1">
      <c r="B131" s="15" t="s">
        <v>914</v>
      </c>
    </row>
    <row r="132" spans="1:8" ht="23.1" customHeight="1">
      <c r="B132" s="15" t="s">
        <v>875</v>
      </c>
    </row>
    <row r="133" spans="1:8" ht="23.1" customHeight="1">
      <c r="D133" s="14" t="s">
        <v>322</v>
      </c>
      <c r="E133" s="16" t="s">
        <v>8</v>
      </c>
      <c r="F133" s="13">
        <v>130000</v>
      </c>
      <c r="G133" s="14" t="s">
        <v>106</v>
      </c>
    </row>
    <row r="134" spans="1:8" ht="23.1" customHeight="1">
      <c r="A134" s="15" t="s">
        <v>323</v>
      </c>
    </row>
    <row r="135" spans="1:8" ht="23.1" customHeight="1">
      <c r="B135" s="15" t="s">
        <v>914</v>
      </c>
    </row>
    <row r="136" spans="1:8" ht="23.1" customHeight="1">
      <c r="B136" s="15" t="s">
        <v>875</v>
      </c>
    </row>
    <row r="137" spans="1:8" ht="21" customHeight="1">
      <c r="D137" s="14" t="s">
        <v>324</v>
      </c>
      <c r="E137" s="16" t="s">
        <v>8</v>
      </c>
      <c r="F137" s="13">
        <v>5000</v>
      </c>
      <c r="G137" s="14" t="s">
        <v>106</v>
      </c>
      <c r="H137" s="19"/>
    </row>
    <row r="138" spans="1:8" ht="21" customHeight="1">
      <c r="A138" s="15" t="s">
        <v>915</v>
      </c>
      <c r="H138" s="19"/>
    </row>
    <row r="139" spans="1:8" ht="21" customHeight="1">
      <c r="A139" s="15" t="s">
        <v>916</v>
      </c>
      <c r="H139" s="19"/>
    </row>
    <row r="140" spans="1:8" ht="21" customHeight="1">
      <c r="A140" s="15" t="s">
        <v>917</v>
      </c>
      <c r="H140" s="19"/>
    </row>
    <row r="141" spans="1:8" ht="21" customHeight="1">
      <c r="A141" s="15" t="s">
        <v>918</v>
      </c>
      <c r="H141" s="19"/>
    </row>
    <row r="142" spans="1:8" ht="21" customHeight="1">
      <c r="B142" s="15" t="s">
        <v>914</v>
      </c>
      <c r="H142" s="19"/>
    </row>
    <row r="143" spans="1:8" ht="21" customHeight="1">
      <c r="B143" s="15" t="s">
        <v>875</v>
      </c>
      <c r="H143" s="19"/>
    </row>
    <row r="144" spans="1:8" ht="21" customHeight="1">
      <c r="H144" s="19"/>
    </row>
    <row r="145" spans="1:7" ht="23.1" customHeight="1">
      <c r="D145" s="14" t="s">
        <v>329</v>
      </c>
      <c r="E145" s="16" t="s">
        <v>8</v>
      </c>
      <c r="F145" s="13">
        <v>130000</v>
      </c>
      <c r="G145" s="14" t="s">
        <v>106</v>
      </c>
    </row>
    <row r="146" spans="1:7" ht="23.1" customHeight="1">
      <c r="A146" s="15" t="s">
        <v>919</v>
      </c>
    </row>
    <row r="147" spans="1:7" ht="23.1" customHeight="1">
      <c r="A147" s="15" t="s">
        <v>920</v>
      </c>
    </row>
    <row r="148" spans="1:7" ht="23.1" customHeight="1">
      <c r="A148" s="15" t="s">
        <v>921</v>
      </c>
    </row>
    <row r="149" spans="1:7" ht="23.1" customHeight="1">
      <c r="B149" s="15" t="s">
        <v>914</v>
      </c>
    </row>
    <row r="150" spans="1:7" ht="23.1" customHeight="1">
      <c r="B150" s="15" t="s">
        <v>875</v>
      </c>
    </row>
    <row r="151" spans="1:7">
      <c r="D151" s="14" t="s">
        <v>333</v>
      </c>
      <c r="E151" s="16" t="s">
        <v>8</v>
      </c>
      <c r="F151" s="13">
        <v>10000</v>
      </c>
      <c r="G151" s="14" t="s">
        <v>106</v>
      </c>
    </row>
    <row r="152" spans="1:7">
      <c r="A152" s="15" t="s">
        <v>922</v>
      </c>
    </row>
    <row r="153" spans="1:7">
      <c r="A153" s="15" t="s">
        <v>923</v>
      </c>
    </row>
    <row r="154" spans="1:7">
      <c r="A154" s="15" t="s">
        <v>924</v>
      </c>
    </row>
    <row r="155" spans="1:7">
      <c r="A155" s="15" t="s">
        <v>925</v>
      </c>
    </row>
    <row r="156" spans="1:7">
      <c r="B156" s="15" t="s">
        <v>914</v>
      </c>
    </row>
    <row r="157" spans="1:7">
      <c r="B157" s="15" t="s">
        <v>875</v>
      </c>
    </row>
    <row r="158" spans="1:7">
      <c r="D158" s="14" t="s">
        <v>338</v>
      </c>
      <c r="E158" s="16" t="s">
        <v>8</v>
      </c>
      <c r="F158" s="13">
        <v>100000</v>
      </c>
      <c r="G158" s="14" t="s">
        <v>106</v>
      </c>
    </row>
    <row r="159" spans="1:7">
      <c r="A159" s="15" t="s">
        <v>926</v>
      </c>
    </row>
    <row r="160" spans="1:7">
      <c r="A160" s="15" t="s">
        <v>927</v>
      </c>
    </row>
    <row r="161" spans="1:7">
      <c r="B161" s="15" t="s">
        <v>928</v>
      </c>
    </row>
    <row r="162" spans="1:7">
      <c r="B162" s="15" t="s">
        <v>929</v>
      </c>
    </row>
    <row r="163" spans="1:7">
      <c r="D163" s="14" t="s">
        <v>341</v>
      </c>
      <c r="E163" s="16" t="s">
        <v>8</v>
      </c>
      <c r="F163" s="13">
        <v>5000</v>
      </c>
      <c r="G163" s="14" t="s">
        <v>106</v>
      </c>
    </row>
    <row r="164" spans="1:7">
      <c r="A164" s="15" t="s">
        <v>930</v>
      </c>
    </row>
    <row r="165" spans="1:7">
      <c r="A165" s="15" t="s">
        <v>931</v>
      </c>
    </row>
    <row r="166" spans="1:7">
      <c r="A166" s="15" t="s">
        <v>932</v>
      </c>
    </row>
    <row r="167" spans="1:7">
      <c r="A167" s="15" t="s">
        <v>933</v>
      </c>
    </row>
    <row r="168" spans="1:7">
      <c r="B168" s="15" t="s">
        <v>914</v>
      </c>
    </row>
    <row r="169" spans="1:7">
      <c r="B169" s="15" t="s">
        <v>875</v>
      </c>
    </row>
    <row r="170" spans="1:7">
      <c r="D170" s="14" t="s">
        <v>351</v>
      </c>
      <c r="E170" s="16" t="s">
        <v>8</v>
      </c>
      <c r="F170" s="13">
        <v>5000</v>
      </c>
      <c r="G170" s="14" t="s">
        <v>106</v>
      </c>
    </row>
    <row r="171" spans="1:7">
      <c r="A171" s="15" t="s">
        <v>934</v>
      </c>
    </row>
    <row r="172" spans="1:7">
      <c r="A172" s="15" t="s">
        <v>935</v>
      </c>
    </row>
    <row r="173" spans="1:7">
      <c r="B173" s="15" t="s">
        <v>914</v>
      </c>
    </row>
    <row r="174" spans="1:7">
      <c r="B174" s="15" t="s">
        <v>875</v>
      </c>
    </row>
    <row r="175" spans="1:7">
      <c r="D175" s="14" t="s">
        <v>367</v>
      </c>
      <c r="E175" s="16" t="s">
        <v>8</v>
      </c>
      <c r="F175" s="13">
        <v>40000</v>
      </c>
      <c r="G175" s="14" t="s">
        <v>106</v>
      </c>
    </row>
    <row r="176" spans="1:7">
      <c r="A176" s="15" t="s">
        <v>936</v>
      </c>
    </row>
    <row r="177" spans="1:7">
      <c r="A177" s="15" t="s">
        <v>937</v>
      </c>
    </row>
    <row r="178" spans="1:7">
      <c r="B178" s="15" t="s">
        <v>914</v>
      </c>
    </row>
    <row r="179" spans="1:7">
      <c r="B179" s="15" t="s">
        <v>875</v>
      </c>
    </row>
    <row r="181" spans="1:7">
      <c r="D181" s="14" t="s">
        <v>938</v>
      </c>
      <c r="E181" s="16" t="s">
        <v>8</v>
      </c>
      <c r="F181" s="13">
        <v>50000</v>
      </c>
      <c r="G181" s="14" t="s">
        <v>106</v>
      </c>
    </row>
    <row r="182" spans="1:7">
      <c r="A182" s="15" t="s">
        <v>939</v>
      </c>
    </row>
    <row r="183" spans="1:7">
      <c r="A183" s="15" t="s">
        <v>940</v>
      </c>
    </row>
    <row r="184" spans="1:7">
      <c r="B184" s="15" t="s">
        <v>914</v>
      </c>
    </row>
    <row r="185" spans="1:7">
      <c r="B185" s="15" t="s">
        <v>875</v>
      </c>
    </row>
    <row r="187" spans="1:7">
      <c r="A187" s="15" t="s">
        <v>30</v>
      </c>
      <c r="B187" s="14" t="s">
        <v>394</v>
      </c>
      <c r="E187" s="16" t="s">
        <v>789</v>
      </c>
      <c r="F187" s="13"/>
      <c r="G187" s="14"/>
    </row>
    <row r="188" spans="1:7" ht="18" customHeight="1">
      <c r="B188" s="14"/>
      <c r="E188" s="16"/>
      <c r="F188" s="13"/>
      <c r="G188" s="14"/>
    </row>
    <row r="189" spans="1:7">
      <c r="B189" s="14" t="s">
        <v>409</v>
      </c>
      <c r="E189" s="16" t="s">
        <v>8</v>
      </c>
      <c r="F189" s="13">
        <f>SUM(F192+F198)</f>
        <v>936000</v>
      </c>
      <c r="G189" s="14" t="s">
        <v>509</v>
      </c>
    </row>
    <row r="190" spans="1:7">
      <c r="C190" s="14" t="s">
        <v>941</v>
      </c>
      <c r="E190" s="16"/>
      <c r="F190" s="13"/>
      <c r="G190" s="14"/>
    </row>
    <row r="191" spans="1:7">
      <c r="A191" s="14"/>
      <c r="D191" s="42" t="s">
        <v>942</v>
      </c>
      <c r="E191" s="42"/>
      <c r="F191" s="42"/>
      <c r="G191" s="42"/>
    </row>
    <row r="192" spans="1:7">
      <c r="D192" s="14"/>
      <c r="E192" s="16" t="s">
        <v>8</v>
      </c>
      <c r="F192" s="13">
        <v>836000</v>
      </c>
      <c r="G192" s="14" t="s">
        <v>106</v>
      </c>
    </row>
    <row r="193" spans="1:7">
      <c r="A193" s="15" t="s">
        <v>943</v>
      </c>
    </row>
    <row r="194" spans="1:7">
      <c r="A194" s="15" t="s">
        <v>944</v>
      </c>
    </row>
    <row r="195" spans="1:7">
      <c r="A195" s="15" t="s">
        <v>945</v>
      </c>
    </row>
    <row r="196" spans="1:7">
      <c r="A196" s="15" t="s">
        <v>946</v>
      </c>
    </row>
    <row r="197" spans="1:7">
      <c r="B197" s="15" t="s">
        <v>947</v>
      </c>
    </row>
    <row r="198" spans="1:7">
      <c r="D198" s="14" t="s">
        <v>948</v>
      </c>
      <c r="E198" s="16" t="s">
        <v>8</v>
      </c>
      <c r="F198" s="13">
        <v>100000</v>
      </c>
      <c r="G198" s="14" t="s">
        <v>106</v>
      </c>
    </row>
    <row r="199" spans="1:7">
      <c r="A199" s="15" t="s">
        <v>949</v>
      </c>
    </row>
    <row r="200" spans="1:7">
      <c r="B200" s="15" t="s">
        <v>947</v>
      </c>
    </row>
    <row r="201" spans="1:7" ht="18.75" customHeight="1"/>
    <row r="202" spans="1:7" ht="23.25">
      <c r="A202" s="27" t="s">
        <v>950</v>
      </c>
      <c r="B202" s="28"/>
      <c r="C202" s="28"/>
      <c r="D202" s="29"/>
      <c r="E202" s="16"/>
      <c r="F202" s="13">
        <f>F203</f>
        <v>2588900</v>
      </c>
      <c r="G202" s="27" t="s">
        <v>486</v>
      </c>
    </row>
    <row r="203" spans="1:7">
      <c r="B203" s="14" t="s">
        <v>487</v>
      </c>
      <c r="E203" s="16" t="s">
        <v>8</v>
      </c>
      <c r="F203" s="13">
        <f>F204+F246</f>
        <v>2588900</v>
      </c>
      <c r="G203" s="14" t="s">
        <v>6</v>
      </c>
    </row>
    <row r="204" spans="1:7">
      <c r="C204" s="14" t="s">
        <v>951</v>
      </c>
      <c r="E204" s="16" t="s">
        <v>8</v>
      </c>
      <c r="F204" s="13">
        <f>SUM(F205+F210+F223+F241)</f>
        <v>50900</v>
      </c>
      <c r="G204" s="14" t="s">
        <v>64</v>
      </c>
    </row>
    <row r="205" spans="1:7">
      <c r="D205" s="14" t="s">
        <v>952</v>
      </c>
      <c r="E205" s="16" t="s">
        <v>8</v>
      </c>
      <c r="F205" s="13">
        <v>5000</v>
      </c>
      <c r="G205" s="14" t="s">
        <v>106</v>
      </c>
    </row>
    <row r="206" spans="1:7">
      <c r="A206" s="15" t="s">
        <v>953</v>
      </c>
    </row>
    <row r="207" spans="1:7">
      <c r="B207" s="15" t="s">
        <v>914</v>
      </c>
    </row>
    <row r="208" spans="1:7">
      <c r="B208" s="15" t="s">
        <v>875</v>
      </c>
    </row>
    <row r="209" spans="1:7" ht="22.5" customHeight="1">
      <c r="D209" s="14" t="s">
        <v>954</v>
      </c>
      <c r="E209" s="16" t="s">
        <v>8</v>
      </c>
      <c r="F209" s="13">
        <f>SUM(F210+F223)</f>
        <v>36400</v>
      </c>
      <c r="G209" s="14" t="s">
        <v>955</v>
      </c>
    </row>
    <row r="210" spans="1:7">
      <c r="D210" s="14" t="s">
        <v>956</v>
      </c>
      <c r="E210" s="16" t="s">
        <v>8</v>
      </c>
      <c r="F210" s="13">
        <v>31000</v>
      </c>
    </row>
    <row r="211" spans="1:7">
      <c r="A211" s="15" t="s">
        <v>957</v>
      </c>
      <c r="C211" s="14"/>
      <c r="D211" s="17"/>
      <c r="E211" s="19"/>
      <c r="F211" s="15"/>
    </row>
    <row r="212" spans="1:7">
      <c r="D212" s="15" t="s">
        <v>958</v>
      </c>
    </row>
    <row r="213" spans="1:7">
      <c r="A213" s="15" t="s">
        <v>959</v>
      </c>
    </row>
    <row r="214" spans="1:7">
      <c r="D214" s="15" t="s">
        <v>960</v>
      </c>
    </row>
    <row r="215" spans="1:7">
      <c r="D215" s="15" t="s">
        <v>961</v>
      </c>
    </row>
    <row r="216" spans="1:7">
      <c r="D216" s="15" t="s">
        <v>962</v>
      </c>
    </row>
    <row r="217" spans="1:7">
      <c r="D217" s="15" t="s">
        <v>963</v>
      </c>
    </row>
    <row r="218" spans="1:7">
      <c r="D218" s="15" t="s">
        <v>964</v>
      </c>
    </row>
    <row r="219" spans="1:7">
      <c r="D219" s="15" t="s">
        <v>965</v>
      </c>
    </row>
    <row r="220" spans="1:7">
      <c r="A220" s="15" t="s">
        <v>512</v>
      </c>
    </row>
    <row r="221" spans="1:7">
      <c r="B221" s="15" t="s">
        <v>966</v>
      </c>
    </row>
    <row r="223" spans="1:7">
      <c r="D223" s="14" t="s">
        <v>967</v>
      </c>
      <c r="E223" s="14" t="s">
        <v>8</v>
      </c>
      <c r="F223" s="13">
        <v>5400</v>
      </c>
    </row>
    <row r="224" spans="1:7">
      <c r="A224" s="15" t="s">
        <v>968</v>
      </c>
    </row>
    <row r="225" spans="1:7">
      <c r="A225" s="15" t="s">
        <v>546</v>
      </c>
    </row>
    <row r="226" spans="1:7">
      <c r="D226" s="15" t="s">
        <v>969</v>
      </c>
    </row>
    <row r="227" spans="1:7">
      <c r="D227" s="15" t="s">
        <v>970</v>
      </c>
    </row>
    <row r="228" spans="1:7">
      <c r="D228" s="15" t="s">
        <v>971</v>
      </c>
    </row>
    <row r="229" spans="1:7">
      <c r="D229" s="15" t="s">
        <v>972</v>
      </c>
    </row>
    <row r="230" spans="1:7">
      <c r="D230" s="15" t="s">
        <v>973</v>
      </c>
    </row>
    <row r="231" spans="1:7">
      <c r="D231" s="15" t="s">
        <v>974</v>
      </c>
    </row>
    <row r="232" spans="1:7">
      <c r="D232" s="15" t="s">
        <v>975</v>
      </c>
    </row>
    <row r="233" spans="1:7">
      <c r="D233" s="15" t="s">
        <v>976</v>
      </c>
    </row>
    <row r="234" spans="1:7">
      <c r="D234" s="15" t="s">
        <v>977</v>
      </c>
    </row>
    <row r="235" spans="1:7">
      <c r="D235" s="15" t="s">
        <v>978</v>
      </c>
    </row>
    <row r="236" spans="1:7">
      <c r="D236" s="15" t="s">
        <v>979</v>
      </c>
    </row>
    <row r="237" spans="1:7">
      <c r="A237" s="15" t="s">
        <v>980</v>
      </c>
    </row>
    <row r="238" spans="1:7">
      <c r="D238" s="15" t="s">
        <v>981</v>
      </c>
    </row>
    <row r="239" spans="1:7">
      <c r="A239" s="15" t="s">
        <v>875</v>
      </c>
    </row>
    <row r="240" spans="1:7">
      <c r="D240" s="14" t="s">
        <v>982</v>
      </c>
      <c r="E240" s="14" t="s">
        <v>8</v>
      </c>
      <c r="F240" s="13">
        <v>9500</v>
      </c>
      <c r="G240" s="14" t="s">
        <v>983</v>
      </c>
    </row>
    <row r="241" spans="1:7">
      <c r="D241" s="15" t="s">
        <v>984</v>
      </c>
      <c r="E241" s="15" t="s">
        <v>8</v>
      </c>
      <c r="F241" s="19">
        <v>9500</v>
      </c>
      <c r="G241" s="15" t="s">
        <v>9</v>
      </c>
    </row>
    <row r="242" spans="1:7">
      <c r="A242" s="15" t="s">
        <v>985</v>
      </c>
    </row>
    <row r="243" spans="1:7">
      <c r="A243" s="15" t="s">
        <v>986</v>
      </c>
    </row>
    <row r="244" spans="1:7">
      <c r="B244" s="15" t="s">
        <v>966</v>
      </c>
    </row>
    <row r="246" spans="1:7">
      <c r="C246" s="14" t="s">
        <v>987</v>
      </c>
      <c r="E246" s="16" t="s">
        <v>8</v>
      </c>
      <c r="F246" s="13">
        <f>SUM(F248+F254+F260+F266+F272+F278)</f>
        <v>2538000</v>
      </c>
      <c r="G246" s="14" t="s">
        <v>64</v>
      </c>
    </row>
    <row r="247" spans="1:7">
      <c r="A247" s="14"/>
      <c r="B247" s="14"/>
      <c r="C247" s="14"/>
      <c r="D247" s="14" t="s">
        <v>988</v>
      </c>
      <c r="E247" s="16"/>
      <c r="F247" s="13"/>
      <c r="G247" s="14"/>
    </row>
    <row r="248" spans="1:7">
      <c r="A248" s="14"/>
      <c r="B248" s="14"/>
      <c r="C248" s="14"/>
      <c r="D248" s="14"/>
      <c r="E248" s="16" t="s">
        <v>8</v>
      </c>
      <c r="F248" s="13">
        <v>300000</v>
      </c>
      <c r="G248" s="14" t="s">
        <v>9</v>
      </c>
    </row>
    <row r="249" spans="1:7">
      <c r="A249" s="15" t="s">
        <v>989</v>
      </c>
      <c r="E249" s="17"/>
    </row>
    <row r="250" spans="1:7">
      <c r="A250" s="15" t="s">
        <v>990</v>
      </c>
    </row>
    <row r="251" spans="1:7">
      <c r="B251" s="15" t="s">
        <v>947</v>
      </c>
    </row>
    <row r="253" spans="1:7">
      <c r="A253" s="14"/>
      <c r="B253" s="14"/>
      <c r="C253" s="14"/>
      <c r="D253" s="14" t="s">
        <v>991</v>
      </c>
      <c r="E253" s="16"/>
      <c r="F253" s="13"/>
      <c r="G253" s="14"/>
    </row>
    <row r="254" spans="1:7">
      <c r="A254" s="14"/>
      <c r="B254" s="14"/>
      <c r="C254" s="14"/>
      <c r="D254" s="14"/>
      <c r="E254" s="16" t="s">
        <v>8</v>
      </c>
      <c r="F254" s="13">
        <v>818000</v>
      </c>
      <c r="G254" s="14" t="s">
        <v>9</v>
      </c>
    </row>
    <row r="255" spans="1:7">
      <c r="A255" s="15" t="s">
        <v>992</v>
      </c>
      <c r="E255" s="17"/>
    </row>
    <row r="256" spans="1:7">
      <c r="A256" s="15" t="s">
        <v>993</v>
      </c>
      <c r="E256" s="17"/>
    </row>
    <row r="257" spans="1:7">
      <c r="A257" s="15" t="s">
        <v>994</v>
      </c>
      <c r="E257" s="17"/>
    </row>
    <row r="258" spans="1:7">
      <c r="B258" s="15" t="s">
        <v>947</v>
      </c>
    </row>
    <row r="259" spans="1:7">
      <c r="D259" s="14" t="s">
        <v>995</v>
      </c>
      <c r="E259" s="16"/>
      <c r="F259" s="13"/>
      <c r="G259" s="32"/>
    </row>
    <row r="260" spans="1:7">
      <c r="D260" s="14"/>
      <c r="E260" s="14" t="s">
        <v>8</v>
      </c>
      <c r="F260" s="13">
        <v>410000</v>
      </c>
      <c r="G260" s="14" t="s">
        <v>9</v>
      </c>
    </row>
    <row r="261" spans="1:7">
      <c r="A261" s="15" t="s">
        <v>996</v>
      </c>
      <c r="E261" s="17"/>
    </row>
    <row r="262" spans="1:7">
      <c r="A262" s="15" t="s">
        <v>997</v>
      </c>
      <c r="E262" s="17"/>
    </row>
    <row r="263" spans="1:7">
      <c r="A263" s="15" t="s">
        <v>998</v>
      </c>
      <c r="E263" s="17"/>
    </row>
    <row r="264" spans="1:7">
      <c r="B264" s="15" t="s">
        <v>947</v>
      </c>
    </row>
    <row r="265" spans="1:7" s="14" customFormat="1">
      <c r="D265" s="14" t="s">
        <v>999</v>
      </c>
      <c r="F265" s="13"/>
    </row>
    <row r="266" spans="1:7" s="14" customFormat="1">
      <c r="E266" s="14" t="s">
        <v>8</v>
      </c>
      <c r="F266" s="13">
        <v>336000</v>
      </c>
      <c r="G266" s="14" t="s">
        <v>9</v>
      </c>
    </row>
    <row r="267" spans="1:7">
      <c r="A267" s="15" t="s">
        <v>1000</v>
      </c>
    </row>
    <row r="268" spans="1:7">
      <c r="A268" s="15" t="s">
        <v>1001</v>
      </c>
    </row>
    <row r="269" spans="1:7">
      <c r="A269" s="15" t="s">
        <v>1002</v>
      </c>
    </row>
    <row r="270" spans="1:7">
      <c r="B270" s="15" t="s">
        <v>947</v>
      </c>
    </row>
    <row r="271" spans="1:7" s="14" customFormat="1">
      <c r="D271" s="14" t="s">
        <v>1003</v>
      </c>
      <c r="F271" s="13"/>
    </row>
    <row r="272" spans="1:7" s="14" customFormat="1">
      <c r="E272" s="14" t="s">
        <v>8</v>
      </c>
      <c r="F272" s="13">
        <v>624000</v>
      </c>
      <c r="G272" s="14" t="s">
        <v>9</v>
      </c>
    </row>
    <row r="273" spans="1:7">
      <c r="A273" s="15" t="s">
        <v>1004</v>
      </c>
    </row>
    <row r="274" spans="1:7">
      <c r="A274" s="15" t="s">
        <v>1005</v>
      </c>
    </row>
    <row r="275" spans="1:7">
      <c r="A275" s="15" t="s">
        <v>1002</v>
      </c>
    </row>
    <row r="276" spans="1:7">
      <c r="B276" s="15" t="s">
        <v>947</v>
      </c>
    </row>
    <row r="277" spans="1:7" s="14" customFormat="1">
      <c r="D277" s="14" t="s">
        <v>1006</v>
      </c>
      <c r="F277" s="13"/>
    </row>
    <row r="278" spans="1:7" s="14" customFormat="1">
      <c r="E278" s="14" t="s">
        <v>8</v>
      </c>
      <c r="F278" s="13">
        <v>50000</v>
      </c>
      <c r="G278" s="14" t="s">
        <v>9</v>
      </c>
    </row>
    <row r="279" spans="1:7">
      <c r="A279" s="15" t="s">
        <v>1007</v>
      </c>
    </row>
    <row r="280" spans="1:7">
      <c r="A280" s="15" t="s">
        <v>1008</v>
      </c>
    </row>
    <row r="281" spans="1:7">
      <c r="B281" s="15" t="s">
        <v>947</v>
      </c>
    </row>
    <row r="285" spans="1:7">
      <c r="A285" s="15" t="s">
        <v>30</v>
      </c>
      <c r="D285" s="14"/>
      <c r="E285" s="14"/>
      <c r="F285" s="13"/>
      <c r="G285" s="14"/>
    </row>
    <row r="286" spans="1:7" ht="26.25">
      <c r="A286" s="23" t="s">
        <v>56</v>
      </c>
      <c r="B286" s="23"/>
      <c r="C286" s="23"/>
      <c r="D286" s="23"/>
      <c r="E286" s="23"/>
      <c r="F286" s="23"/>
      <c r="G286" s="23"/>
    </row>
  </sheetData>
  <mergeCells count="9">
    <mergeCell ref="A7:D7"/>
    <mergeCell ref="D191:G191"/>
    <mergeCell ref="A286:G286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งบกลาง</vt:lpstr>
      <vt:lpstr>สำนักปลัดเทศบาล</vt:lpstr>
      <vt:lpstr>กองคลัง</vt:lpstr>
      <vt:lpstr>กองสาธารณสุขฯ</vt:lpstr>
      <vt:lpstr>กองช่าง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2012-10-29T07:38:36Z</dcterms:modified>
</cp:coreProperties>
</file>